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finanszírozás!$A$1:$E$124</definedName>
  </definedNames>
  <calcPr calcId="162913"/>
</workbook>
</file>

<file path=xl/calcChain.xml><?xml version="1.0" encoding="utf-8"?>
<calcChain xmlns="http://schemas.openxmlformats.org/spreadsheetml/2006/main">
  <c r="D47" i="1" l="1"/>
  <c r="E47" i="1"/>
  <c r="C47" i="1"/>
  <c r="E46" i="1"/>
  <c r="C34" i="1" l="1"/>
  <c r="C32" i="1"/>
  <c r="E41" i="1" l="1"/>
  <c r="E38" i="1" l="1"/>
  <c r="E43" i="1"/>
  <c r="C42" i="1"/>
  <c r="E40" i="1"/>
  <c r="D39" i="1"/>
  <c r="E39" i="1" s="1"/>
  <c r="C37" i="1"/>
  <c r="E37" i="1" s="1"/>
  <c r="C36" i="1"/>
  <c r="E36" i="1" s="1"/>
  <c r="C35" i="1"/>
  <c r="E35" i="1" s="1"/>
  <c r="E32" i="1"/>
  <c r="E34" i="1"/>
  <c r="C33" i="1"/>
  <c r="E33" i="1" s="1"/>
  <c r="C31" i="1"/>
  <c r="E31" i="1" s="1"/>
  <c r="C30" i="1"/>
  <c r="E30" i="1" s="1"/>
  <c r="E42" i="1" l="1"/>
  <c r="C28" i="1" l="1"/>
  <c r="E25" i="1"/>
  <c r="E26" i="1"/>
  <c r="E27" i="1"/>
  <c r="E24" i="1"/>
  <c r="D28" i="1"/>
  <c r="E28" i="1" l="1"/>
  <c r="D22" i="1"/>
  <c r="D48" i="1" s="1"/>
  <c r="C22" i="1"/>
  <c r="E14" i="1"/>
  <c r="E15" i="1"/>
  <c r="E16" i="1"/>
  <c r="E17" i="1"/>
  <c r="E18" i="1"/>
  <c r="E19" i="1"/>
  <c r="E20" i="1"/>
  <c r="E21" i="1"/>
  <c r="E13" i="1"/>
  <c r="E22" i="1" l="1"/>
  <c r="C48" i="1"/>
  <c r="E48" i="1" s="1"/>
  <c r="C123" i="1"/>
  <c r="C55" i="1"/>
  <c r="D123" i="1" l="1"/>
  <c r="D124" i="1" l="1"/>
  <c r="E51" i="1"/>
  <c r="E45" i="1" l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2" i="1"/>
  <c r="E123" i="1"/>
  <c r="E44" i="1" l="1"/>
  <c r="C124" i="1" l="1"/>
  <c r="E124" i="1" l="1"/>
</calcChain>
</file>

<file path=xl/sharedStrings.xml><?xml version="1.0" encoding="utf-8"?>
<sst xmlns="http://schemas.openxmlformats.org/spreadsheetml/2006/main" count="136" uniqueCount="129">
  <si>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</si>
  <si>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</si>
  <si>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</si>
  <si>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</si>
  <si>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</si>
  <si>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</si>
  <si>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</si>
  <si>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</si>
  <si>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</si>
  <si>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</si>
  <si>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</si>
  <si>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</si>
  <si>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</si>
  <si>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</si>
  <si>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</si>
  <si>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</si>
  <si>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</si>
  <si>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</si>
  <si>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</si>
  <si>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</si>
  <si>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</si>
  <si>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</si>
  <si>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</si>
  <si>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</si>
  <si>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Tiszta utca, rendes ház pályázat</t>
  </si>
  <si>
    <t>Lekötött bankbetétek megszüntetéséből származó bevétel tervezett felhasználása:</t>
  </si>
  <si>
    <t>2101-21</t>
  </si>
  <si>
    <t>Erzsébetvárosi Kópévár Óvoda</t>
  </si>
  <si>
    <t>Takarítógép beszerzés</t>
  </si>
  <si>
    <t>Király utca 15. szám alatti társasház homlokzatán található erkélyek felújítása</t>
  </si>
  <si>
    <t>Kéményfelújítás (45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</si>
  <si>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</si>
  <si>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</si>
  <si>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</si>
  <si>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 xml:space="preserve">Ügyvédi díj </t>
  </si>
  <si>
    <t>Környezeti nevelés program</t>
  </si>
  <si>
    <t>Rendkívüli támogatások - Közösségi költségvetési keret</t>
  </si>
  <si>
    <t>Üdülők üzemeltetése</t>
  </si>
  <si>
    <t>Önkormányzat előző évi maradványának tervezett felhasználása összesen</t>
  </si>
  <si>
    <t>LIFE in RUNOFF című LIFE20 CCA/HU/001774 pályázat</t>
  </si>
  <si>
    <t>Önkormányzati egyéb feladatok kiadásai</t>
  </si>
  <si>
    <t>II</t>
  </si>
  <si>
    <t>I</t>
  </si>
  <si>
    <t xml:space="preserve">2024. évi tervezett belső hiányból és finanszírozási bevételek terhére 
</t>
  </si>
  <si>
    <t>2024. évi tervezett működési előirányzat</t>
  </si>
  <si>
    <t>2024. évi tervezett felhalmozási előirányzat</t>
  </si>
  <si>
    <t>2024. évi feladatok:</t>
  </si>
  <si>
    <t>2023. évről áthúzódó kiadások:</t>
  </si>
  <si>
    <t>Erzsébetvárosi Dob Óvoda</t>
  </si>
  <si>
    <t>2101-26</t>
  </si>
  <si>
    <t>Erzsébetvárosi Bóbita Óvoda udvarának teljeskörű felújítása</t>
  </si>
  <si>
    <t>Klauzál tér felújítása</t>
  </si>
  <si>
    <t>Erzsébet körút 6. szám alatti Polgármesteri Hivatali épület tetején elhelyezendő napelemes rendszer megvalósítása</t>
  </si>
  <si>
    <t>Zöldfelületi fejlesztési terv készítése három helyszínre vonatkozóan (Almássy utca, Kéthly Anna tér, Nefelejcs utca)</t>
  </si>
  <si>
    <t>Számítástechnikai eszközök beszerzése</t>
  </si>
  <si>
    <t>Egyéb tárgyi eszközök beszerzése</t>
  </si>
  <si>
    <t>8 darab lakás komfortosítása</t>
  </si>
  <si>
    <t>Kertész utca 32. helyiség rendeltetésszerű használatra való alkalmassá tétele</t>
  </si>
  <si>
    <t xml:space="preserve">Klauzál téri iroda felújítása </t>
  </si>
  <si>
    <t>Damjanich utca 12., Akácfa utca 6. földszint 2-3., Almássy tér 1. és Dohány utca 90. szám alatti ingatlanok energetikai korszerűsítése</t>
  </si>
  <si>
    <t>Önkormányzati tulajdonban lévő ingatlanokban elektromos fűtés- és melegvíz előállítására alkalmas rendszerek felújítása (25 db lakás)</t>
  </si>
  <si>
    <t>Csányi utca 10. szám alatti zöldudvar felújítása</t>
  </si>
  <si>
    <t>Csányi utca 10. szám alatti épület felújítása</t>
  </si>
  <si>
    <t>Csányi utca 10. szám alatti épület vízszigetelés</t>
  </si>
  <si>
    <t>Dob utca 14. szám alatti épület részleges felújítása</t>
  </si>
  <si>
    <t>Kisdiófa utca 8. szám alatti épület homlokzat felújítása</t>
  </si>
  <si>
    <t>Kisdiófa utca 12. szám alatti épület homlokzat felújítása</t>
  </si>
  <si>
    <t>Nefelejcs utca 12. épületfelújítás</t>
  </si>
  <si>
    <t>Péterfy Sándor utca 43. épületfelújítás</t>
  </si>
  <si>
    <t>Tiszta és világos kapualj program indítása</t>
  </si>
  <si>
    <t>Garay utca 48. épületfelújítás</t>
  </si>
  <si>
    <t>Csányi utca 4. épületfelújítás</t>
  </si>
  <si>
    <t>Közterületi illemhelyek üzemeltetése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</si>
  <si>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</si>
  <si>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</si>
  <si>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</si>
  <si>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Környezetvédelmi program megalkotása</t>
  </si>
  <si>
    <t>Településrendezési tervezési feladatok</t>
  </si>
  <si>
    <t>Tanulmányterv készítése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</si>
  <si>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</si>
  <si>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</si>
  <si>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Kultúrnegyed Katalizátor pályázat</t>
  </si>
  <si>
    <t>Magasnyomású mosóberendezések beszerzése pályázat</t>
  </si>
  <si>
    <t>Kerékpártárolók kialakítása pályázat</t>
  </si>
  <si>
    <t>Szénmonoxid érzékelő pályázat</t>
  </si>
  <si>
    <t>Rendkívüli támogatások</t>
  </si>
  <si>
    <t>Energiahatékonysági és klímavédelmi pályázat</t>
  </si>
  <si>
    <t>Bischitz Johanna Integrált Humán Szolgáltató Központ</t>
  </si>
  <si>
    <t>Fővárosi Szolidaritási Alap 2022-1 Akadálymentes Erzsébetvárosért pályázat</t>
  </si>
  <si>
    <t>Csányi utca 8. szám alatti 100 % önkormányzati tulajdonú épület felújítása</t>
  </si>
  <si>
    <t>Szállítóeszközök - zöldfelület fenntartáshoz</t>
  </si>
  <si>
    <t>Önkormányzati tulajdonú ingatlanok üzemeltetése, fenntartása, karbantartása, erzsébetvárosi gyorsszerviz szolgáltatás</t>
  </si>
  <si>
    <t>2101-22</t>
  </si>
  <si>
    <t>2101-23</t>
  </si>
  <si>
    <t>2101-24</t>
  </si>
  <si>
    <t>2101-25</t>
  </si>
  <si>
    <t>2101-27</t>
  </si>
  <si>
    <t>Erzsébetvárosi Nefelejcs Óvoda</t>
  </si>
  <si>
    <t>Erzsébetvárosi Brunszvik Teréz Óvoda</t>
  </si>
  <si>
    <t xml:space="preserve">Erzsébetvárosi Bóbita Óvoda </t>
  </si>
  <si>
    <t>Erzsébetvárosi Magonc Óvoda</t>
  </si>
  <si>
    <t>Erzsébetvárosi Csicsergő Óvoda</t>
  </si>
  <si>
    <t>Erzsébetvárosi Rendészeti Igazgatósága</t>
  </si>
  <si>
    <t>Költségvetési intézmények előző évi maradványának tervezett felhasználása összesen</t>
  </si>
  <si>
    <t>Polgármesteri Hivatal előző évi maradványának tervezett felhasználása:</t>
  </si>
  <si>
    <t>Költségvetési intézmények előző évi maradványának tervezett felhasználása:</t>
  </si>
  <si>
    <t>Igazgatási apparátus és Polgármesteri Hivatal előirányzata</t>
  </si>
  <si>
    <t>Informatikai kiadások</t>
  </si>
  <si>
    <t>Önkormányzati és EU Parlamenti képviselő választás saját forrás</t>
  </si>
  <si>
    <t>Polgármesteri Hivatalnál foglalkozás egészségügyi ellátások</t>
  </si>
  <si>
    <t>Polgármesteri Hivatal előző évi maradványának tervezett felhasználása összesen</t>
  </si>
  <si>
    <t>Előző évi maradvány terhére vállalt önkormányzati kötelezettségek (2023. évről áthúzódó kiadások és új feladatok):</t>
  </si>
  <si>
    <t>Környezet-egészségügyi feladatok</t>
  </si>
  <si>
    <t>Egyéb városüzemeltetési feladatok</t>
  </si>
  <si>
    <t>Parkolásüzemeltetési feladatok</t>
  </si>
  <si>
    <t>Erzsébetváros Önkormányzata előző évi maradványának tervezett felhasználása mindösszesen</t>
  </si>
  <si>
    <t>Önkormányzati épületek, lakások, helyiségek kezelése, üzemeltetése</t>
  </si>
  <si>
    <t>Önkormányzat működése</t>
  </si>
  <si>
    <t>Rendezvények, stratégiai feladatok</t>
  </si>
  <si>
    <t>Önkormányzat által alapított kitüntetések, díjak</t>
  </si>
  <si>
    <t xml:space="preserve">Ellátási szerződések alapján nyújtott támogatások és egyéb működési célú támogatások államháztartáson kívülre </t>
  </si>
  <si>
    <t>Egyéb felhalmozási célú támogatások államháztartáson belülre</t>
  </si>
  <si>
    <t>Önkormányzati felújítások</t>
  </si>
  <si>
    <t>Önkormányzati beruházások</t>
  </si>
  <si>
    <t>Központilag kezelt ágazati feladatok</t>
  </si>
  <si>
    <t>Pályázatok előkészítése</t>
  </si>
  <si>
    <t>Erzsébetváros Önkormányzata előző évi maradványának tervezett felhasználása:</t>
  </si>
  <si>
    <t>Általános tartalék</t>
  </si>
  <si>
    <t>Egyéb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</si>
</sst>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horizontal="right" vertical="center"/>
    </xf>
    <xf numFmtId="3" fontId="2" fillId="0" borderId="9" xfId="1" applyNumberFormat="1" applyFont="1" applyFill="1" applyBorder="1" applyAlignment="1">
      <alignment horizontal="right" vertical="center"/>
    </xf>
    <xf numFmtId="3" fontId="2" fillId="0" borderId="11" xfId="1" applyNumberFormat="1" applyFont="1" applyFill="1" applyBorder="1" applyAlignment="1">
      <alignment horizontal="right" vertical="center"/>
    </xf>
    <xf numFmtId="3" fontId="2" fillId="0" borderId="12" xfId="1" applyNumberFormat="1" applyFont="1" applyFill="1" applyBorder="1" applyAlignment="1">
      <alignment horizontal="right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3" fontId="3" fillId="0" borderId="14" xfId="1" applyNumberFormat="1" applyFont="1" applyFill="1" applyBorder="1" applyAlignment="1">
      <alignment horizontal="right" vertical="center"/>
    </xf>
    <xf numFmtId="3" fontId="3" fillId="0" borderId="15" xfId="1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horizontal="right" vertical="center"/>
    </xf>
    <xf numFmtId="3" fontId="2" fillId="0" borderId="18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abSelected="1" view="pageBreakPreview" zoomScaleNormal="100" zoomScaleSheetLayoutView="100" workbookViewId="0">
      <selection activeCell="I48" sqref="I48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8"/>
      <c r="B1" s="38"/>
      <c r="C1" s="38"/>
      <c r="D1" s="38"/>
      <c r="E1" s="38"/>
    </row>
    <row r="2" spans="1:5" x14ac:dyDescent="0.25">
      <c r="A2" s="38" t="s">
        <v>0</v>
      </c>
      <c r="B2" s="38"/>
      <c r="C2" s="38"/>
      <c r="D2" s="38"/>
      <c r="E2" s="38"/>
    </row>
    <row r="3" spans="1:5" x14ac:dyDescent="0.25">
      <c r="A3" s="39" t="s">
        <v>43</v>
      </c>
      <c r="B3" s="38"/>
      <c r="C3" s="38"/>
      <c r="D3" s="38"/>
      <c r="E3" s="38"/>
    </row>
    <row r="4" spans="1:5" x14ac:dyDescent="0.25">
      <c r="A4" s="38" t="s">
        <v>3</v>
      </c>
      <c r="B4" s="38"/>
      <c r="C4" s="38"/>
      <c r="D4" s="38"/>
      <c r="E4" s="38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40" t="s">
        <v>5</v>
      </c>
      <c r="B6" s="42" t="s">
        <v>2</v>
      </c>
      <c r="C6" s="46" t="s">
        <v>44</v>
      </c>
      <c r="D6" s="46" t="s">
        <v>45</v>
      </c>
      <c r="E6" s="44" t="s">
        <v>4</v>
      </c>
    </row>
    <row r="7" spans="1:5" ht="15" customHeight="1" x14ac:dyDescent="0.25">
      <c r="A7" s="41"/>
      <c r="B7" s="43"/>
      <c r="C7" s="47"/>
      <c r="D7" s="47"/>
      <c r="E7" s="45"/>
    </row>
    <row r="8" spans="1:5" ht="14.25" customHeight="1" x14ac:dyDescent="0.25">
      <c r="A8" s="41"/>
      <c r="B8" s="43"/>
      <c r="C8" s="47"/>
      <c r="D8" s="47"/>
      <c r="E8" s="45"/>
    </row>
    <row r="9" spans="1:5" ht="32.25" customHeight="1" x14ac:dyDescent="0.25">
      <c r="A9" s="41"/>
      <c r="B9" s="43"/>
      <c r="C9" s="47"/>
      <c r="D9" s="47"/>
      <c r="E9" s="45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customHeight="1" x14ac:dyDescent="0.25">
      <c r="A11" s="24" t="s">
        <v>42</v>
      </c>
      <c r="B11" s="13" t="s">
        <v>126</v>
      </c>
      <c r="C11" s="17"/>
      <c r="D11" s="17"/>
      <c r="E11" s="18"/>
    </row>
    <row r="12" spans="1:5" ht="37.5" customHeight="1" x14ac:dyDescent="0.25">
      <c r="A12" s="24"/>
      <c r="B12" s="13" t="s">
        <v>105</v>
      </c>
      <c r="C12" s="17"/>
      <c r="D12" s="17"/>
      <c r="E12" s="18"/>
    </row>
    <row r="13" spans="1:5" ht="37.5" customHeight="1" x14ac:dyDescent="0.25">
      <c r="A13" s="4">
        <v>1101</v>
      </c>
      <c r="B13" s="25" t="s">
        <v>87</v>
      </c>
      <c r="C13" s="17">
        <v>237657</v>
      </c>
      <c r="D13" s="17">
        <v>7694</v>
      </c>
      <c r="E13" s="18">
        <f>SUM(C13:D13)</f>
        <v>245351</v>
      </c>
    </row>
    <row r="14" spans="1:5" ht="37.5" customHeight="1" x14ac:dyDescent="0.25">
      <c r="A14" s="4" t="s">
        <v>26</v>
      </c>
      <c r="B14" s="25" t="s">
        <v>27</v>
      </c>
      <c r="C14" s="17">
        <v>1642</v>
      </c>
      <c r="D14" s="17"/>
      <c r="E14" s="18">
        <f t="shared" ref="E14:E21" si="0">SUM(C14:D14)</f>
        <v>1642</v>
      </c>
    </row>
    <row r="15" spans="1:5" ht="37.5" customHeight="1" x14ac:dyDescent="0.25">
      <c r="A15" s="4" t="s">
        <v>92</v>
      </c>
      <c r="B15" s="25" t="s">
        <v>97</v>
      </c>
      <c r="C15" s="17">
        <v>2382</v>
      </c>
      <c r="D15" s="17"/>
      <c r="E15" s="18">
        <f t="shared" si="0"/>
        <v>2382</v>
      </c>
    </row>
    <row r="16" spans="1:5" ht="37.5" customHeight="1" x14ac:dyDescent="0.25">
      <c r="A16" s="4" t="s">
        <v>93</v>
      </c>
      <c r="B16" s="25" t="s">
        <v>98</v>
      </c>
      <c r="C16" s="17">
        <v>6508</v>
      </c>
      <c r="D16" s="17"/>
      <c r="E16" s="18">
        <f t="shared" si="0"/>
        <v>6508</v>
      </c>
    </row>
    <row r="17" spans="1:5" ht="37.5" customHeight="1" x14ac:dyDescent="0.25">
      <c r="A17" s="4" t="s">
        <v>94</v>
      </c>
      <c r="B17" s="25" t="s">
        <v>99</v>
      </c>
      <c r="C17" s="17">
        <v>3685</v>
      </c>
      <c r="D17" s="17"/>
      <c r="E17" s="18">
        <f t="shared" si="0"/>
        <v>3685</v>
      </c>
    </row>
    <row r="18" spans="1:5" ht="37.5" customHeight="1" x14ac:dyDescent="0.25">
      <c r="A18" s="4" t="s">
        <v>95</v>
      </c>
      <c r="B18" s="25" t="s">
        <v>100</v>
      </c>
      <c r="C18" s="17">
        <v>2748</v>
      </c>
      <c r="D18" s="17"/>
      <c r="E18" s="18">
        <f t="shared" si="0"/>
        <v>2748</v>
      </c>
    </row>
    <row r="19" spans="1:5" ht="37.5" customHeight="1" x14ac:dyDescent="0.25">
      <c r="A19" s="4" t="s">
        <v>49</v>
      </c>
      <c r="B19" s="25" t="s">
        <v>48</v>
      </c>
      <c r="C19" s="17">
        <v>18436</v>
      </c>
      <c r="D19" s="17"/>
      <c r="E19" s="18">
        <f t="shared" si="0"/>
        <v>18436</v>
      </c>
    </row>
    <row r="20" spans="1:5" ht="37.5" customHeight="1" x14ac:dyDescent="0.25">
      <c r="A20" s="4" t="s">
        <v>96</v>
      </c>
      <c r="B20" s="25" t="s">
        <v>101</v>
      </c>
      <c r="C20" s="17">
        <v>4899</v>
      </c>
      <c r="D20" s="17"/>
      <c r="E20" s="18">
        <f t="shared" si="0"/>
        <v>4899</v>
      </c>
    </row>
    <row r="21" spans="1:5" ht="37.5" customHeight="1" x14ac:dyDescent="0.25">
      <c r="A21" s="4">
        <v>3101</v>
      </c>
      <c r="B21" s="25" t="s">
        <v>102</v>
      </c>
      <c r="C21" s="17">
        <v>7342</v>
      </c>
      <c r="D21" s="17"/>
      <c r="E21" s="18">
        <f t="shared" si="0"/>
        <v>7342</v>
      </c>
    </row>
    <row r="22" spans="1:5" ht="37.5" customHeight="1" x14ac:dyDescent="0.25">
      <c r="A22" s="24"/>
      <c r="B22" s="13" t="s">
        <v>103</v>
      </c>
      <c r="C22" s="30">
        <f>SUM(C13:C21)</f>
        <v>285299</v>
      </c>
      <c r="D22" s="30">
        <f>SUM(D13:D21)</f>
        <v>7694</v>
      </c>
      <c r="E22" s="31">
        <f>SUM(C22:D22)</f>
        <v>292993</v>
      </c>
    </row>
    <row r="23" spans="1:5" ht="37.5" customHeight="1" x14ac:dyDescent="0.25">
      <c r="A23" s="4"/>
      <c r="B23" s="13" t="s">
        <v>104</v>
      </c>
      <c r="C23" s="17"/>
      <c r="D23" s="17"/>
      <c r="E23" s="18"/>
    </row>
    <row r="24" spans="1:5" ht="37.5" customHeight="1" x14ac:dyDescent="0.25">
      <c r="A24" s="4">
        <v>5101</v>
      </c>
      <c r="B24" s="25" t="s">
        <v>106</v>
      </c>
      <c r="C24" s="17">
        <v>33025</v>
      </c>
      <c r="D24" s="17">
        <v>6010</v>
      </c>
      <c r="E24" s="18">
        <f>SUM(C24:D24)</f>
        <v>39035</v>
      </c>
    </row>
    <row r="25" spans="1:5" ht="37.5" customHeight="1" x14ac:dyDescent="0.25">
      <c r="A25" s="4">
        <v>5106</v>
      </c>
      <c r="B25" s="25" t="s">
        <v>107</v>
      </c>
      <c r="C25" s="17">
        <v>10159</v>
      </c>
      <c r="D25" s="17"/>
      <c r="E25" s="18">
        <f>SUM(C25:D25)</f>
        <v>10159</v>
      </c>
    </row>
    <row r="26" spans="1:5" ht="37.5" customHeight="1" x14ac:dyDescent="0.25">
      <c r="A26" s="4">
        <v>5115</v>
      </c>
      <c r="B26" s="25" t="s">
        <v>108</v>
      </c>
      <c r="C26" s="17">
        <v>10000</v>
      </c>
      <c r="D26" s="17"/>
      <c r="E26" s="18">
        <f>SUM(C26:D26)</f>
        <v>10000</v>
      </c>
    </row>
    <row r="27" spans="1:5" ht="37.5" customHeight="1" x14ac:dyDescent="0.25">
      <c r="A27" s="4">
        <v>5132</v>
      </c>
      <c r="B27" s="25" t="s">
        <v>109</v>
      </c>
      <c r="C27" s="17">
        <v>350</v>
      </c>
      <c r="D27" s="17"/>
      <c r="E27" s="18">
        <f>SUM(C27:D27)</f>
        <v>350</v>
      </c>
    </row>
    <row r="28" spans="1:5" ht="37.5" customHeight="1" x14ac:dyDescent="0.25">
      <c r="A28" s="24">
        <v>5100</v>
      </c>
      <c r="B28" s="13" t="s">
        <v>110</v>
      </c>
      <c r="C28" s="30">
        <f>SUM(C24:C27)</f>
        <v>53534</v>
      </c>
      <c r="D28" s="30">
        <f>SUM(D24:D27)</f>
        <v>6010</v>
      </c>
      <c r="E28" s="31">
        <f>SUM(C28:D28)</f>
        <v>59544</v>
      </c>
    </row>
    <row r="29" spans="1:5" ht="37.5" customHeight="1" x14ac:dyDescent="0.25">
      <c r="A29" s="24"/>
      <c r="B29" s="13" t="s">
        <v>111</v>
      </c>
      <c r="C29" s="30"/>
      <c r="D29" s="30"/>
      <c r="E29" s="31"/>
    </row>
    <row r="30" spans="1:5" ht="37.5" customHeight="1" x14ac:dyDescent="0.25">
      <c r="A30" s="4">
        <v>5203</v>
      </c>
      <c r="B30" s="25" t="s">
        <v>112</v>
      </c>
      <c r="C30" s="17">
        <f>2540</f>
        <v>2540</v>
      </c>
      <c r="D30" s="17"/>
      <c r="E30" s="18">
        <f>SUM(C30:D30)</f>
        <v>2540</v>
      </c>
    </row>
    <row r="31" spans="1:5" ht="37.5" customHeight="1" x14ac:dyDescent="0.25">
      <c r="A31" s="4">
        <v>5207</v>
      </c>
      <c r="B31" s="25" t="s">
        <v>113</v>
      </c>
      <c r="C31" s="17">
        <f>20774</f>
        <v>20774</v>
      </c>
      <c r="D31" s="17"/>
      <c r="E31" s="18">
        <f t="shared" ref="E31:E43" si="1">SUM(C31:D31)</f>
        <v>20774</v>
      </c>
    </row>
    <row r="32" spans="1:5" ht="37.5" customHeight="1" x14ac:dyDescent="0.25">
      <c r="A32" s="4">
        <v>5210</v>
      </c>
      <c r="B32" s="25" t="s">
        <v>114</v>
      </c>
      <c r="C32" s="17">
        <f>7471+50000</f>
        <v>57471</v>
      </c>
      <c r="D32" s="17"/>
      <c r="E32" s="18">
        <f t="shared" si="1"/>
        <v>57471</v>
      </c>
    </row>
    <row r="33" spans="1:5" ht="37.5" customHeight="1" x14ac:dyDescent="0.25">
      <c r="A33" s="4">
        <v>5301</v>
      </c>
      <c r="B33" s="25" t="s">
        <v>116</v>
      </c>
      <c r="C33" s="17">
        <f>1956</f>
        <v>1956</v>
      </c>
      <c r="D33" s="17"/>
      <c r="E33" s="18">
        <f t="shared" si="1"/>
        <v>1956</v>
      </c>
    </row>
    <row r="34" spans="1:5" ht="37.5" customHeight="1" x14ac:dyDescent="0.25">
      <c r="A34" s="4">
        <v>5503</v>
      </c>
      <c r="B34" s="25" t="s">
        <v>117</v>
      </c>
      <c r="C34" s="17">
        <f>12117+170000</f>
        <v>182117</v>
      </c>
      <c r="D34" s="17"/>
      <c r="E34" s="18">
        <f t="shared" si="1"/>
        <v>182117</v>
      </c>
    </row>
    <row r="35" spans="1:5" ht="37.5" customHeight="1" x14ac:dyDescent="0.25">
      <c r="A35" s="4">
        <v>5707</v>
      </c>
      <c r="B35" s="25" t="s">
        <v>118</v>
      </c>
      <c r="C35" s="17">
        <f>15500</f>
        <v>15500</v>
      </c>
      <c r="D35" s="17"/>
      <c r="E35" s="18">
        <f t="shared" si="1"/>
        <v>15500</v>
      </c>
    </row>
    <row r="36" spans="1:5" ht="37.5" customHeight="1" x14ac:dyDescent="0.25">
      <c r="A36" s="4">
        <v>5804</v>
      </c>
      <c r="B36" s="25" t="s">
        <v>119</v>
      </c>
      <c r="C36" s="17">
        <f>2000</f>
        <v>2000</v>
      </c>
      <c r="D36" s="17"/>
      <c r="E36" s="18">
        <f t="shared" si="1"/>
        <v>2000</v>
      </c>
    </row>
    <row r="37" spans="1:5" ht="37.5" customHeight="1" x14ac:dyDescent="0.25">
      <c r="A37" s="4">
        <v>6105</v>
      </c>
      <c r="B37" s="25" t="s">
        <v>120</v>
      </c>
      <c r="C37" s="17">
        <f>6900</f>
        <v>6900</v>
      </c>
      <c r="D37" s="17"/>
      <c r="E37" s="18">
        <f t="shared" si="1"/>
        <v>6900</v>
      </c>
    </row>
    <row r="38" spans="1:5" ht="37.5" customHeight="1" x14ac:dyDescent="0.25">
      <c r="A38" s="4">
        <v>6107</v>
      </c>
      <c r="B38" s="25" t="s">
        <v>121</v>
      </c>
      <c r="C38" s="17"/>
      <c r="D38" s="17">
        <v>23</v>
      </c>
      <c r="E38" s="18">
        <f t="shared" si="1"/>
        <v>23</v>
      </c>
    </row>
    <row r="39" spans="1:5" ht="37.5" customHeight="1" x14ac:dyDescent="0.25">
      <c r="A39" s="4">
        <v>6303</v>
      </c>
      <c r="B39" s="25" t="s">
        <v>122</v>
      </c>
      <c r="C39" s="17"/>
      <c r="D39" s="17">
        <f>28722+20049</f>
        <v>48771</v>
      </c>
      <c r="E39" s="18">
        <f t="shared" si="1"/>
        <v>48771</v>
      </c>
    </row>
    <row r="40" spans="1:5" ht="37.5" customHeight="1" x14ac:dyDescent="0.25">
      <c r="A40" s="4">
        <v>6404</v>
      </c>
      <c r="B40" s="25" t="s">
        <v>123</v>
      </c>
      <c r="C40" s="17"/>
      <c r="D40" s="17">
        <v>621</v>
      </c>
      <c r="E40" s="18">
        <f t="shared" si="1"/>
        <v>621</v>
      </c>
    </row>
    <row r="41" spans="1:5" ht="37.5" customHeight="1" x14ac:dyDescent="0.25">
      <c r="A41" s="4">
        <v>7101</v>
      </c>
      <c r="B41" s="25" t="s">
        <v>127</v>
      </c>
      <c r="C41" s="17">
        <v>100000</v>
      </c>
      <c r="D41" s="17">
        <v>100000</v>
      </c>
      <c r="E41" s="18">
        <f t="shared" ref="E41" si="2">SUM(C41:D41)</f>
        <v>200000</v>
      </c>
    </row>
    <row r="42" spans="1:5" ht="37.5" customHeight="1" x14ac:dyDescent="0.25">
      <c r="A42" s="4">
        <v>7201</v>
      </c>
      <c r="B42" s="25" t="s">
        <v>124</v>
      </c>
      <c r="C42" s="17">
        <f>900000</f>
        <v>900000</v>
      </c>
      <c r="D42" s="17">
        <v>961279</v>
      </c>
      <c r="E42" s="18">
        <f t="shared" si="1"/>
        <v>1861279</v>
      </c>
    </row>
    <row r="43" spans="1:5" ht="37.5" customHeight="1" x14ac:dyDescent="0.25">
      <c r="A43" s="4">
        <v>7203</v>
      </c>
      <c r="B43" s="25" t="s">
        <v>125</v>
      </c>
      <c r="C43" s="17">
        <v>200000</v>
      </c>
      <c r="D43" s="17">
        <v>200000</v>
      </c>
      <c r="E43" s="18">
        <f t="shared" si="1"/>
        <v>400000</v>
      </c>
    </row>
    <row r="44" spans="1:5" ht="37.5" customHeight="1" x14ac:dyDescent="0.25">
      <c r="A44" s="8">
        <v>9128</v>
      </c>
      <c r="B44" s="9" t="s">
        <v>39</v>
      </c>
      <c r="C44" s="17">
        <v>626</v>
      </c>
      <c r="D44" s="17">
        <v>675</v>
      </c>
      <c r="E44" s="18">
        <f t="shared" ref="E44:E104" si="3">SUM(C44:D44)</f>
        <v>1301</v>
      </c>
    </row>
    <row r="45" spans="1:5" ht="37.5" customHeight="1" x14ac:dyDescent="0.25">
      <c r="A45" s="19">
        <v>9207</v>
      </c>
      <c r="B45" s="20" t="s">
        <v>88</v>
      </c>
      <c r="C45" s="32"/>
      <c r="D45" s="32">
        <v>11500</v>
      </c>
      <c r="E45" s="33">
        <f t="shared" si="3"/>
        <v>11500</v>
      </c>
    </row>
    <row r="46" spans="1:5" ht="37.5" customHeight="1" x14ac:dyDescent="0.25">
      <c r="A46" s="8"/>
      <c r="B46" s="9" t="s">
        <v>128</v>
      </c>
      <c r="C46" s="17">
        <v>24479</v>
      </c>
      <c r="D46" s="17">
        <v>9043</v>
      </c>
      <c r="E46" s="18">
        <f t="shared" ref="E46" si="4">SUM(C46:D46)</f>
        <v>33522</v>
      </c>
    </row>
    <row r="47" spans="1:5" s="6" customFormat="1" ht="37.5" customHeight="1" thickBot="1" x14ac:dyDescent="0.3">
      <c r="A47" s="34"/>
      <c r="B47" s="35" t="s">
        <v>38</v>
      </c>
      <c r="C47" s="36">
        <f>SUM(C30:C46)</f>
        <v>1514363</v>
      </c>
      <c r="D47" s="36">
        <f t="shared" ref="D47:E47" si="5">SUM(D30:D46)</f>
        <v>1331912</v>
      </c>
      <c r="E47" s="37">
        <f t="shared" si="5"/>
        <v>2846275</v>
      </c>
    </row>
    <row r="48" spans="1:5" s="6" customFormat="1" ht="37.5" customHeight="1" thickBot="1" x14ac:dyDescent="0.3">
      <c r="A48" s="21" t="s">
        <v>42</v>
      </c>
      <c r="B48" s="22" t="s">
        <v>115</v>
      </c>
      <c r="C48" s="26">
        <f>SUM(C22,C28,C47)</f>
        <v>1853196</v>
      </c>
      <c r="D48" s="26">
        <f>SUM(D22,D28,D47)</f>
        <v>1345616</v>
      </c>
      <c r="E48" s="27">
        <f>SUM(C48:D48)</f>
        <v>3198812</v>
      </c>
    </row>
    <row r="49" spans="1:5" s="6" customFormat="1" ht="36.75" customHeight="1" x14ac:dyDescent="0.25">
      <c r="A49" s="11" t="s">
        <v>41</v>
      </c>
      <c r="B49" s="12" t="s">
        <v>25</v>
      </c>
      <c r="C49" s="28"/>
      <c r="D49" s="28"/>
      <c r="E49" s="29"/>
    </row>
    <row r="50" spans="1:5" s="6" customFormat="1" ht="36.75" customHeight="1" x14ac:dyDescent="0.25">
      <c r="A50" s="14"/>
      <c r="B50" s="15" t="s">
        <v>47</v>
      </c>
      <c r="C50" s="30"/>
      <c r="D50" s="30"/>
      <c r="E50" s="31"/>
    </row>
    <row r="51" spans="1:5" ht="37.5" customHeight="1" x14ac:dyDescent="0.25">
      <c r="A51" s="8">
        <v>1101</v>
      </c>
      <c r="B51" s="9" t="s">
        <v>87</v>
      </c>
      <c r="C51" s="17"/>
      <c r="D51" s="17">
        <v>38984</v>
      </c>
      <c r="E51" s="18">
        <f>SUM(C51:D51)</f>
        <v>38984</v>
      </c>
    </row>
    <row r="52" spans="1:5" ht="37.5" customHeight="1" x14ac:dyDescent="0.25">
      <c r="A52" s="8" t="s">
        <v>26</v>
      </c>
      <c r="B52" s="9" t="s">
        <v>27</v>
      </c>
      <c r="C52" s="17"/>
      <c r="D52" s="17">
        <v>154</v>
      </c>
      <c r="E52" s="18">
        <f t="shared" si="3"/>
        <v>154</v>
      </c>
    </row>
    <row r="53" spans="1:5" ht="37.5" customHeight="1" x14ac:dyDescent="0.25">
      <c r="A53" s="8" t="s">
        <v>49</v>
      </c>
      <c r="B53" s="9" t="s">
        <v>48</v>
      </c>
      <c r="C53" s="17"/>
      <c r="D53" s="17">
        <v>633</v>
      </c>
      <c r="E53" s="18">
        <f t="shared" si="3"/>
        <v>633</v>
      </c>
    </row>
    <row r="54" spans="1:5" ht="37.5" customHeight="1" x14ac:dyDescent="0.25">
      <c r="A54" s="8">
        <v>5201</v>
      </c>
      <c r="B54" s="9" t="s">
        <v>8</v>
      </c>
      <c r="C54" s="17">
        <v>22728</v>
      </c>
      <c r="D54" s="17"/>
      <c r="E54" s="18">
        <f t="shared" si="3"/>
        <v>22728</v>
      </c>
    </row>
    <row r="55" spans="1:5" ht="37.5" customHeight="1" x14ac:dyDescent="0.25">
      <c r="A55" s="8">
        <v>5203</v>
      </c>
      <c r="B55" s="9" t="s">
        <v>9</v>
      </c>
      <c r="C55" s="17">
        <f>54671+19923</f>
        <v>74594</v>
      </c>
      <c r="D55" s="17"/>
      <c r="E55" s="18">
        <f t="shared" si="3"/>
        <v>74594</v>
      </c>
    </row>
    <row r="56" spans="1:5" ht="37.5" customHeight="1" x14ac:dyDescent="0.25">
      <c r="A56" s="8">
        <v>5203</v>
      </c>
      <c r="B56" s="9" t="s">
        <v>72</v>
      </c>
      <c r="C56" s="17">
        <v>2280</v>
      </c>
      <c r="D56" s="17"/>
      <c r="E56" s="18">
        <f t="shared" si="3"/>
        <v>2280</v>
      </c>
    </row>
    <row r="57" spans="1:5" ht="37.5" customHeight="1" x14ac:dyDescent="0.25">
      <c r="A57" s="8">
        <v>5203</v>
      </c>
      <c r="B57" s="9" t="s">
        <v>73</v>
      </c>
      <c r="C57" s="17">
        <v>1722</v>
      </c>
      <c r="D57" s="17"/>
      <c r="E57" s="18">
        <f t="shared" si="3"/>
        <v>1722</v>
      </c>
    </row>
    <row r="58" spans="1:5" ht="37.5" customHeight="1" x14ac:dyDescent="0.25">
      <c r="A58" s="8">
        <v>5204</v>
      </c>
      <c r="B58" s="9" t="s">
        <v>35</v>
      </c>
      <c r="C58" s="17">
        <v>5325</v>
      </c>
      <c r="D58" s="17"/>
      <c r="E58" s="18">
        <f t="shared" si="3"/>
        <v>5325</v>
      </c>
    </row>
    <row r="59" spans="1:5" ht="37.5" customHeight="1" x14ac:dyDescent="0.25">
      <c r="A59" s="8">
        <v>5204</v>
      </c>
      <c r="B59" s="9" t="s">
        <v>76</v>
      </c>
      <c r="C59" s="17">
        <v>4800</v>
      </c>
      <c r="D59" s="17"/>
      <c r="E59" s="18">
        <f t="shared" si="3"/>
        <v>4800</v>
      </c>
    </row>
    <row r="60" spans="1:5" ht="37.5" customHeight="1" x14ac:dyDescent="0.25">
      <c r="A60" s="8">
        <v>5206</v>
      </c>
      <c r="B60" s="9" t="s">
        <v>77</v>
      </c>
      <c r="C60" s="17">
        <v>3048</v>
      </c>
      <c r="D60" s="17"/>
      <c r="E60" s="18">
        <f t="shared" si="3"/>
        <v>3048</v>
      </c>
    </row>
    <row r="61" spans="1:5" ht="37.5" customHeight="1" x14ac:dyDescent="0.25">
      <c r="A61" s="8">
        <v>5206</v>
      </c>
      <c r="B61" s="9" t="s">
        <v>78</v>
      </c>
      <c r="C61" s="17">
        <v>889</v>
      </c>
      <c r="D61" s="17"/>
      <c r="E61" s="18">
        <f t="shared" si="3"/>
        <v>889</v>
      </c>
    </row>
    <row r="62" spans="1:5" ht="37.5" customHeight="1" x14ac:dyDescent="0.25">
      <c r="A62" s="8">
        <v>5207</v>
      </c>
      <c r="B62" s="9" t="s">
        <v>10</v>
      </c>
      <c r="C62" s="17">
        <v>1150</v>
      </c>
      <c r="D62" s="17"/>
      <c r="E62" s="18">
        <f t="shared" si="3"/>
        <v>1150</v>
      </c>
    </row>
    <row r="63" spans="1:5" ht="37.5" customHeight="1" x14ac:dyDescent="0.25">
      <c r="A63" s="8">
        <v>5208</v>
      </c>
      <c r="B63" s="9" t="s">
        <v>11</v>
      </c>
      <c r="C63" s="17">
        <v>254</v>
      </c>
      <c r="D63" s="17"/>
      <c r="E63" s="18">
        <f t="shared" si="3"/>
        <v>254</v>
      </c>
    </row>
    <row r="64" spans="1:5" ht="37.5" customHeight="1" x14ac:dyDescent="0.25">
      <c r="A64" s="8">
        <v>5208</v>
      </c>
      <c r="B64" s="9" t="s">
        <v>12</v>
      </c>
      <c r="C64" s="17">
        <v>20793</v>
      </c>
      <c r="D64" s="17"/>
      <c r="E64" s="18">
        <f t="shared" si="3"/>
        <v>20793</v>
      </c>
    </row>
    <row r="65" spans="1:5" ht="37.5" customHeight="1" x14ac:dyDescent="0.25">
      <c r="A65" s="8">
        <v>5301</v>
      </c>
      <c r="B65" s="9" t="s">
        <v>91</v>
      </c>
      <c r="C65" s="17">
        <v>238707</v>
      </c>
      <c r="D65" s="17"/>
      <c r="E65" s="18">
        <f t="shared" si="3"/>
        <v>238707</v>
      </c>
    </row>
    <row r="66" spans="1:5" ht="37.5" customHeight="1" x14ac:dyDescent="0.25">
      <c r="A66" s="8">
        <v>5303</v>
      </c>
      <c r="B66" s="9" t="s">
        <v>14</v>
      </c>
      <c r="C66" s="17">
        <v>5923</v>
      </c>
      <c r="D66" s="17"/>
      <c r="E66" s="18">
        <f t="shared" si="3"/>
        <v>5923</v>
      </c>
    </row>
    <row r="67" spans="1:5" ht="37.5" customHeight="1" x14ac:dyDescent="0.25">
      <c r="A67" s="8">
        <v>5303</v>
      </c>
      <c r="B67" s="9" t="s">
        <v>24</v>
      </c>
      <c r="C67" s="17">
        <v>11500</v>
      </c>
      <c r="D67" s="17"/>
      <c r="E67" s="18">
        <f t="shared" si="3"/>
        <v>11500</v>
      </c>
    </row>
    <row r="68" spans="1:5" ht="37.5" customHeight="1" x14ac:dyDescent="0.25">
      <c r="A68" s="8">
        <v>5401</v>
      </c>
      <c r="B68" s="9" t="s">
        <v>79</v>
      </c>
      <c r="C68" s="17">
        <v>100000</v>
      </c>
      <c r="D68" s="17"/>
      <c r="E68" s="18">
        <f t="shared" si="3"/>
        <v>100000</v>
      </c>
    </row>
    <row r="69" spans="1:5" ht="37.5" customHeight="1" x14ac:dyDescent="0.25">
      <c r="A69" s="8">
        <v>5403</v>
      </c>
      <c r="B69" s="9" t="s">
        <v>15</v>
      </c>
      <c r="C69" s="17">
        <v>6904</v>
      </c>
      <c r="D69" s="17"/>
      <c r="E69" s="18">
        <f t="shared" si="3"/>
        <v>6904</v>
      </c>
    </row>
    <row r="70" spans="1:5" ht="37.5" customHeight="1" x14ac:dyDescent="0.25">
      <c r="A70" s="8">
        <v>5404</v>
      </c>
      <c r="B70" s="9" t="s">
        <v>80</v>
      </c>
      <c r="C70" s="17">
        <v>100000</v>
      </c>
      <c r="D70" s="17"/>
      <c r="E70" s="18">
        <f t="shared" si="3"/>
        <v>100000</v>
      </c>
    </row>
    <row r="71" spans="1:5" ht="37.5" customHeight="1" x14ac:dyDescent="0.25">
      <c r="A71" s="8">
        <v>5405</v>
      </c>
      <c r="B71" s="9" t="s">
        <v>16</v>
      </c>
      <c r="C71" s="17">
        <v>16871</v>
      </c>
      <c r="D71" s="17"/>
      <c r="E71" s="18">
        <f t="shared" si="3"/>
        <v>16871</v>
      </c>
    </row>
    <row r="72" spans="1:5" ht="37.5" customHeight="1" x14ac:dyDescent="0.25">
      <c r="A72" s="8">
        <v>5407</v>
      </c>
      <c r="B72" s="9" t="s">
        <v>74</v>
      </c>
      <c r="C72" s="17">
        <v>2338</v>
      </c>
      <c r="D72" s="17"/>
      <c r="E72" s="18">
        <f t="shared" si="3"/>
        <v>2338</v>
      </c>
    </row>
    <row r="73" spans="1:5" ht="37.5" customHeight="1" x14ac:dyDescent="0.25">
      <c r="A73" s="8">
        <v>5407</v>
      </c>
      <c r="B73" s="9" t="s">
        <v>34</v>
      </c>
      <c r="C73" s="17">
        <v>3000</v>
      </c>
      <c r="D73" s="17"/>
      <c r="E73" s="18">
        <f t="shared" si="3"/>
        <v>3000</v>
      </c>
    </row>
    <row r="74" spans="1:5" ht="37.5" customHeight="1" x14ac:dyDescent="0.25">
      <c r="A74" s="8">
        <v>5407</v>
      </c>
      <c r="B74" s="9" t="s">
        <v>75</v>
      </c>
      <c r="C74" s="17">
        <v>25000</v>
      </c>
      <c r="D74" s="17"/>
      <c r="E74" s="18">
        <f t="shared" si="3"/>
        <v>25000</v>
      </c>
    </row>
    <row r="75" spans="1:5" ht="37.5" customHeight="1" x14ac:dyDescent="0.25">
      <c r="A75" s="8">
        <v>5407</v>
      </c>
      <c r="B75" s="9" t="s">
        <v>13</v>
      </c>
      <c r="C75" s="17">
        <v>101347</v>
      </c>
      <c r="D75" s="17"/>
      <c r="E75" s="18">
        <f t="shared" si="3"/>
        <v>101347</v>
      </c>
    </row>
    <row r="76" spans="1:5" ht="37.5" customHeight="1" x14ac:dyDescent="0.25">
      <c r="A76" s="8">
        <v>5703</v>
      </c>
      <c r="B76" s="9" t="s">
        <v>37</v>
      </c>
      <c r="C76" s="17">
        <v>1092</v>
      </c>
      <c r="D76" s="17"/>
      <c r="E76" s="18">
        <f t="shared" si="3"/>
        <v>1092</v>
      </c>
    </row>
    <row r="77" spans="1:5" ht="37.5" customHeight="1" x14ac:dyDescent="0.25">
      <c r="A77" s="8">
        <v>6105</v>
      </c>
      <c r="B77" s="9" t="s">
        <v>17</v>
      </c>
      <c r="C77" s="17">
        <v>5282</v>
      </c>
      <c r="D77" s="17"/>
      <c r="E77" s="18">
        <f t="shared" si="3"/>
        <v>5282</v>
      </c>
    </row>
    <row r="78" spans="1:5" ht="37.5" customHeight="1" x14ac:dyDescent="0.25">
      <c r="A78" s="8">
        <v>6105</v>
      </c>
      <c r="B78" s="9" t="s">
        <v>81</v>
      </c>
      <c r="C78" s="17">
        <v>6110</v>
      </c>
      <c r="D78" s="17"/>
      <c r="E78" s="18">
        <f t="shared" si="3"/>
        <v>6110</v>
      </c>
    </row>
    <row r="79" spans="1:5" ht="37.5" customHeight="1" x14ac:dyDescent="0.25">
      <c r="A79" s="8">
        <v>6106</v>
      </c>
      <c r="B79" s="9" t="s">
        <v>18</v>
      </c>
      <c r="C79" s="17">
        <v>3000</v>
      </c>
      <c r="D79" s="17"/>
      <c r="E79" s="18">
        <f t="shared" si="3"/>
        <v>3000</v>
      </c>
    </row>
    <row r="80" spans="1:5" ht="37.5" customHeight="1" x14ac:dyDescent="0.25">
      <c r="A80" s="8">
        <v>6106</v>
      </c>
      <c r="B80" s="9" t="s">
        <v>19</v>
      </c>
      <c r="C80" s="17">
        <v>3000</v>
      </c>
      <c r="D80" s="17"/>
      <c r="E80" s="18">
        <f t="shared" si="3"/>
        <v>3000</v>
      </c>
    </row>
    <row r="81" spans="1:5" ht="37.5" customHeight="1" x14ac:dyDescent="0.25">
      <c r="A81" s="8">
        <v>6110</v>
      </c>
      <c r="B81" s="9" t="s">
        <v>20</v>
      </c>
      <c r="C81" s="17"/>
      <c r="D81" s="17">
        <v>1214</v>
      </c>
      <c r="E81" s="18">
        <f t="shared" si="3"/>
        <v>1214</v>
      </c>
    </row>
    <row r="82" spans="1:5" ht="37.5" customHeight="1" x14ac:dyDescent="0.25">
      <c r="A82" s="8">
        <v>6110</v>
      </c>
      <c r="B82" s="9" t="s">
        <v>82</v>
      </c>
      <c r="C82" s="17"/>
      <c r="D82" s="17">
        <v>360</v>
      </c>
      <c r="E82" s="18">
        <f t="shared" si="3"/>
        <v>360</v>
      </c>
    </row>
    <row r="83" spans="1:5" ht="37.5" customHeight="1" x14ac:dyDescent="0.25">
      <c r="A83" s="8">
        <v>6110</v>
      </c>
      <c r="B83" s="9" t="s">
        <v>83</v>
      </c>
      <c r="C83" s="17"/>
      <c r="D83" s="17">
        <v>6486</v>
      </c>
      <c r="E83" s="18">
        <f t="shared" si="3"/>
        <v>6486</v>
      </c>
    </row>
    <row r="84" spans="1:5" ht="37.5" customHeight="1" x14ac:dyDescent="0.25">
      <c r="A84" s="8">
        <v>6110</v>
      </c>
      <c r="B84" s="9" t="s">
        <v>84</v>
      </c>
      <c r="C84" s="17"/>
      <c r="D84" s="17">
        <v>2381</v>
      </c>
      <c r="E84" s="18">
        <f t="shared" si="3"/>
        <v>2381</v>
      </c>
    </row>
    <row r="85" spans="1:5" ht="37.5" customHeight="1" x14ac:dyDescent="0.25">
      <c r="A85" s="8">
        <v>6501</v>
      </c>
      <c r="B85" s="9" t="s">
        <v>21</v>
      </c>
      <c r="C85" s="17"/>
      <c r="D85" s="17">
        <v>74893</v>
      </c>
      <c r="E85" s="18">
        <f t="shared" si="3"/>
        <v>74893</v>
      </c>
    </row>
    <row r="86" spans="1:5" ht="37.5" customHeight="1" x14ac:dyDescent="0.25">
      <c r="A86" s="8">
        <v>6501</v>
      </c>
      <c r="B86" s="9" t="s">
        <v>22</v>
      </c>
      <c r="C86" s="17"/>
      <c r="D86" s="17">
        <v>3000</v>
      </c>
      <c r="E86" s="18">
        <f t="shared" si="3"/>
        <v>3000</v>
      </c>
    </row>
    <row r="87" spans="1:5" ht="37.5" customHeight="1" x14ac:dyDescent="0.25">
      <c r="A87" s="8">
        <v>6501</v>
      </c>
      <c r="B87" s="9" t="s">
        <v>23</v>
      </c>
      <c r="C87" s="17"/>
      <c r="D87" s="17">
        <v>324802</v>
      </c>
      <c r="E87" s="18">
        <f t="shared" si="3"/>
        <v>324802</v>
      </c>
    </row>
    <row r="88" spans="1:5" ht="37.5" customHeight="1" x14ac:dyDescent="0.25">
      <c r="A88" s="8">
        <v>6501</v>
      </c>
      <c r="B88" s="9" t="s">
        <v>36</v>
      </c>
      <c r="C88" s="17"/>
      <c r="D88" s="17">
        <v>9952</v>
      </c>
      <c r="E88" s="18">
        <f t="shared" si="3"/>
        <v>9952</v>
      </c>
    </row>
    <row r="89" spans="1:5" ht="37.5" customHeight="1" x14ac:dyDescent="0.25">
      <c r="A89" s="8">
        <v>6501</v>
      </c>
      <c r="B89" s="9" t="s">
        <v>85</v>
      </c>
      <c r="C89" s="17"/>
      <c r="D89" s="17">
        <v>41000</v>
      </c>
      <c r="E89" s="18">
        <f t="shared" si="3"/>
        <v>41000</v>
      </c>
    </row>
    <row r="90" spans="1:5" ht="37.5" customHeight="1" x14ac:dyDescent="0.25">
      <c r="A90" s="8">
        <v>6501</v>
      </c>
      <c r="B90" s="9" t="s">
        <v>86</v>
      </c>
      <c r="C90" s="17"/>
      <c r="D90" s="17">
        <v>8368</v>
      </c>
      <c r="E90" s="18">
        <f t="shared" si="3"/>
        <v>8368</v>
      </c>
    </row>
    <row r="91" spans="1:5" ht="37.5" customHeight="1" x14ac:dyDescent="0.25">
      <c r="A91" s="8">
        <v>6301</v>
      </c>
      <c r="B91" s="9" t="s">
        <v>50</v>
      </c>
      <c r="C91" s="17"/>
      <c r="D91" s="17">
        <v>70000</v>
      </c>
      <c r="E91" s="18">
        <f t="shared" si="3"/>
        <v>70000</v>
      </c>
    </row>
    <row r="92" spans="1:5" ht="37.5" customHeight="1" x14ac:dyDescent="0.25">
      <c r="A92" s="8">
        <v>6303</v>
      </c>
      <c r="B92" s="9" t="s">
        <v>51</v>
      </c>
      <c r="C92" s="17"/>
      <c r="D92" s="17">
        <v>867000</v>
      </c>
      <c r="E92" s="18">
        <f t="shared" si="3"/>
        <v>867000</v>
      </c>
    </row>
    <row r="93" spans="1:5" ht="37.5" customHeight="1" x14ac:dyDescent="0.25">
      <c r="A93" s="8">
        <v>6303</v>
      </c>
      <c r="B93" s="9" t="s">
        <v>33</v>
      </c>
      <c r="C93" s="17"/>
      <c r="D93" s="17">
        <v>215854</v>
      </c>
      <c r="E93" s="18">
        <f t="shared" si="3"/>
        <v>215854</v>
      </c>
    </row>
    <row r="94" spans="1:5" ht="37.5" customHeight="1" x14ac:dyDescent="0.25">
      <c r="A94" s="8">
        <v>6303</v>
      </c>
      <c r="B94" s="9" t="s">
        <v>56</v>
      </c>
      <c r="C94" s="17"/>
      <c r="D94" s="17">
        <v>103028</v>
      </c>
      <c r="E94" s="18">
        <f t="shared" si="3"/>
        <v>103028</v>
      </c>
    </row>
    <row r="95" spans="1:5" ht="37.5" customHeight="1" x14ac:dyDescent="0.25">
      <c r="A95" s="8">
        <v>6303</v>
      </c>
      <c r="B95" s="9" t="s">
        <v>57</v>
      </c>
      <c r="C95" s="17"/>
      <c r="D95" s="17">
        <v>21073</v>
      </c>
      <c r="E95" s="18">
        <f t="shared" si="3"/>
        <v>21073</v>
      </c>
    </row>
    <row r="96" spans="1:5" ht="37.5" customHeight="1" x14ac:dyDescent="0.25">
      <c r="A96" s="8">
        <v>6303</v>
      </c>
      <c r="B96" s="9" t="s">
        <v>58</v>
      </c>
      <c r="C96" s="17"/>
      <c r="D96" s="17">
        <v>9812</v>
      </c>
      <c r="E96" s="18">
        <f t="shared" si="3"/>
        <v>9812</v>
      </c>
    </row>
    <row r="97" spans="1:5" ht="37.5" customHeight="1" x14ac:dyDescent="0.25">
      <c r="A97" s="8">
        <v>6303</v>
      </c>
      <c r="B97" s="9" t="s">
        <v>59</v>
      </c>
      <c r="C97" s="17"/>
      <c r="D97" s="17">
        <v>46625</v>
      </c>
      <c r="E97" s="18">
        <f t="shared" si="3"/>
        <v>46625</v>
      </c>
    </row>
    <row r="98" spans="1:5" ht="37.5" customHeight="1" x14ac:dyDescent="0.25">
      <c r="A98" s="8">
        <v>6303</v>
      </c>
      <c r="B98" s="9" t="s">
        <v>31</v>
      </c>
      <c r="C98" s="17"/>
      <c r="D98" s="17">
        <v>76745</v>
      </c>
      <c r="E98" s="18">
        <f t="shared" si="3"/>
        <v>76745</v>
      </c>
    </row>
    <row r="99" spans="1:5" ht="37.5" customHeight="1" x14ac:dyDescent="0.25">
      <c r="A99" s="8">
        <v>6303</v>
      </c>
      <c r="B99" s="9" t="s">
        <v>89</v>
      </c>
      <c r="C99" s="17"/>
      <c r="D99" s="17">
        <v>249097</v>
      </c>
      <c r="E99" s="18">
        <f t="shared" si="3"/>
        <v>249097</v>
      </c>
    </row>
    <row r="100" spans="1:5" ht="37.5" customHeight="1" x14ac:dyDescent="0.25">
      <c r="A100" s="8">
        <v>6303</v>
      </c>
      <c r="B100" s="9" t="s">
        <v>32</v>
      </c>
      <c r="C100" s="17"/>
      <c r="D100" s="17">
        <v>373882</v>
      </c>
      <c r="E100" s="18">
        <f t="shared" si="3"/>
        <v>373882</v>
      </c>
    </row>
    <row r="101" spans="1:5" ht="37.5" customHeight="1" x14ac:dyDescent="0.25">
      <c r="A101" s="8">
        <v>6303</v>
      </c>
      <c r="B101" s="9" t="s">
        <v>60</v>
      </c>
      <c r="C101" s="17"/>
      <c r="D101" s="17">
        <v>29566</v>
      </c>
      <c r="E101" s="18">
        <f t="shared" si="3"/>
        <v>29566</v>
      </c>
    </row>
    <row r="102" spans="1:5" ht="37.5" customHeight="1" x14ac:dyDescent="0.25">
      <c r="A102" s="8">
        <v>6303</v>
      </c>
      <c r="B102" s="9" t="s">
        <v>61</v>
      </c>
      <c r="C102" s="17"/>
      <c r="D102" s="17">
        <v>27196</v>
      </c>
      <c r="E102" s="18">
        <f t="shared" si="3"/>
        <v>27196</v>
      </c>
    </row>
    <row r="103" spans="1:5" ht="37.5" customHeight="1" x14ac:dyDescent="0.25">
      <c r="A103" s="8">
        <v>6303</v>
      </c>
      <c r="B103" s="9" t="s">
        <v>62</v>
      </c>
      <c r="C103" s="17"/>
      <c r="D103" s="17">
        <v>217780</v>
      </c>
      <c r="E103" s="18">
        <f t="shared" si="3"/>
        <v>217780</v>
      </c>
    </row>
    <row r="104" spans="1:5" ht="37.5" customHeight="1" x14ac:dyDescent="0.25">
      <c r="A104" s="8">
        <v>6303</v>
      </c>
      <c r="B104" s="9" t="s">
        <v>63</v>
      </c>
      <c r="C104" s="17"/>
      <c r="D104" s="17">
        <v>61222</v>
      </c>
      <c r="E104" s="18">
        <f t="shared" si="3"/>
        <v>61222</v>
      </c>
    </row>
    <row r="105" spans="1:5" ht="37.5" customHeight="1" x14ac:dyDescent="0.25">
      <c r="A105" s="8">
        <v>6303</v>
      </c>
      <c r="B105" s="9" t="s">
        <v>64</v>
      </c>
      <c r="C105" s="17"/>
      <c r="D105" s="17">
        <v>150623</v>
      </c>
      <c r="E105" s="18">
        <f t="shared" ref="E105:E124" si="6">SUM(C105:D105)</f>
        <v>150623</v>
      </c>
    </row>
    <row r="106" spans="1:5" ht="37.5" customHeight="1" x14ac:dyDescent="0.25">
      <c r="A106" s="8">
        <v>6303</v>
      </c>
      <c r="B106" s="9" t="s">
        <v>65</v>
      </c>
      <c r="C106" s="17"/>
      <c r="D106" s="17">
        <v>78160</v>
      </c>
      <c r="E106" s="18">
        <f t="shared" si="6"/>
        <v>78160</v>
      </c>
    </row>
    <row r="107" spans="1:5" ht="37.5" customHeight="1" x14ac:dyDescent="0.25">
      <c r="A107" s="8">
        <v>6303</v>
      </c>
      <c r="B107" s="9" t="s">
        <v>66</v>
      </c>
      <c r="C107" s="17"/>
      <c r="D107" s="17">
        <v>111675</v>
      </c>
      <c r="E107" s="18">
        <f t="shared" si="6"/>
        <v>111675</v>
      </c>
    </row>
    <row r="108" spans="1:5" ht="37.5" customHeight="1" x14ac:dyDescent="0.25">
      <c r="A108" s="8">
        <v>6303</v>
      </c>
      <c r="B108" s="9" t="s">
        <v>67</v>
      </c>
      <c r="C108" s="17"/>
      <c r="D108" s="17">
        <v>8668</v>
      </c>
      <c r="E108" s="18">
        <f t="shared" si="6"/>
        <v>8668</v>
      </c>
    </row>
    <row r="109" spans="1:5" ht="37.5" customHeight="1" x14ac:dyDescent="0.25">
      <c r="A109" s="8">
        <v>6303</v>
      </c>
      <c r="B109" s="9" t="s">
        <v>68</v>
      </c>
      <c r="C109" s="17"/>
      <c r="D109" s="17">
        <v>76284</v>
      </c>
      <c r="E109" s="18">
        <f t="shared" si="6"/>
        <v>76284</v>
      </c>
    </row>
    <row r="110" spans="1:5" ht="37.5" customHeight="1" x14ac:dyDescent="0.25">
      <c r="A110" s="8">
        <v>6303</v>
      </c>
      <c r="B110" s="9" t="s">
        <v>69</v>
      </c>
      <c r="C110" s="17"/>
      <c r="D110" s="17">
        <v>90000</v>
      </c>
      <c r="E110" s="18">
        <f t="shared" si="6"/>
        <v>90000</v>
      </c>
    </row>
    <row r="111" spans="1:5" ht="37.5" customHeight="1" x14ac:dyDescent="0.25">
      <c r="A111" s="8">
        <v>6303</v>
      </c>
      <c r="B111" s="9" t="s">
        <v>70</v>
      </c>
      <c r="C111" s="17"/>
      <c r="D111" s="17">
        <v>70809</v>
      </c>
      <c r="E111" s="18">
        <f t="shared" si="6"/>
        <v>70809</v>
      </c>
    </row>
    <row r="112" spans="1:5" ht="37.5" customHeight="1" x14ac:dyDescent="0.25">
      <c r="A112" s="8">
        <v>6303</v>
      </c>
      <c r="B112" s="9" t="s">
        <v>29</v>
      </c>
      <c r="C112" s="17"/>
      <c r="D112" s="17">
        <v>59983</v>
      </c>
      <c r="E112" s="18">
        <f t="shared" si="6"/>
        <v>59983</v>
      </c>
    </row>
    <row r="113" spans="1:5" ht="37.5" customHeight="1" x14ac:dyDescent="0.25">
      <c r="A113" s="8">
        <v>6303</v>
      </c>
      <c r="B113" s="9" t="s">
        <v>71</v>
      </c>
      <c r="C113" s="17"/>
      <c r="D113" s="17">
        <v>516770</v>
      </c>
      <c r="E113" s="18">
        <f t="shared" si="6"/>
        <v>516770</v>
      </c>
    </row>
    <row r="114" spans="1:5" ht="37.5" customHeight="1" x14ac:dyDescent="0.25">
      <c r="A114" s="8">
        <v>6303</v>
      </c>
      <c r="B114" s="9" t="s">
        <v>30</v>
      </c>
      <c r="C114" s="17"/>
      <c r="D114" s="17">
        <v>31395</v>
      </c>
      <c r="E114" s="18">
        <f t="shared" si="6"/>
        <v>31395</v>
      </c>
    </row>
    <row r="115" spans="1:5" ht="37.5" customHeight="1" x14ac:dyDescent="0.25">
      <c r="A115" s="8">
        <v>6404</v>
      </c>
      <c r="B115" s="9" t="s">
        <v>52</v>
      </c>
      <c r="C115" s="17"/>
      <c r="D115" s="17">
        <v>7470</v>
      </c>
      <c r="E115" s="18">
        <f t="shared" si="6"/>
        <v>7470</v>
      </c>
    </row>
    <row r="116" spans="1:5" ht="37.5" customHeight="1" x14ac:dyDescent="0.25">
      <c r="A116" s="8">
        <v>6404</v>
      </c>
      <c r="B116" s="9" t="s">
        <v>53</v>
      </c>
      <c r="C116" s="17"/>
      <c r="D116" s="17">
        <v>5715</v>
      </c>
      <c r="E116" s="18">
        <f t="shared" si="6"/>
        <v>5715</v>
      </c>
    </row>
    <row r="117" spans="1:5" ht="37.5" customHeight="1" x14ac:dyDescent="0.25">
      <c r="A117" s="8">
        <v>6404</v>
      </c>
      <c r="B117" s="9" t="s">
        <v>28</v>
      </c>
      <c r="C117" s="17"/>
      <c r="D117" s="17">
        <v>33782</v>
      </c>
      <c r="E117" s="18">
        <f t="shared" si="6"/>
        <v>33782</v>
      </c>
    </row>
    <row r="118" spans="1:5" ht="37.5" customHeight="1" x14ac:dyDescent="0.25">
      <c r="A118" s="8">
        <v>6404</v>
      </c>
      <c r="B118" s="9" t="s">
        <v>90</v>
      </c>
      <c r="C118" s="17"/>
      <c r="D118" s="17">
        <v>45562</v>
      </c>
      <c r="E118" s="18">
        <f t="shared" si="6"/>
        <v>45562</v>
      </c>
    </row>
    <row r="119" spans="1:5" ht="37.5" customHeight="1" x14ac:dyDescent="0.25">
      <c r="A119" s="8">
        <v>6404</v>
      </c>
      <c r="B119" s="9" t="s">
        <v>54</v>
      </c>
      <c r="C119" s="17"/>
      <c r="D119" s="17">
        <v>3810</v>
      </c>
      <c r="E119" s="18">
        <f t="shared" si="6"/>
        <v>3810</v>
      </c>
    </row>
    <row r="120" spans="1:5" ht="37.5" customHeight="1" x14ac:dyDescent="0.25">
      <c r="A120" s="8">
        <v>6404</v>
      </c>
      <c r="B120" s="9" t="s">
        <v>55</v>
      </c>
      <c r="C120" s="17"/>
      <c r="D120" s="17">
        <v>2408</v>
      </c>
      <c r="E120" s="18">
        <f t="shared" si="6"/>
        <v>2408</v>
      </c>
    </row>
    <row r="121" spans="1:5" s="6" customFormat="1" ht="36.75" customHeight="1" x14ac:dyDescent="0.25">
      <c r="A121" s="14"/>
      <c r="B121" s="15" t="s">
        <v>46</v>
      </c>
      <c r="C121" s="30"/>
      <c r="D121" s="30"/>
      <c r="E121" s="31"/>
    </row>
    <row r="122" spans="1:5" s="2" customFormat="1" ht="37.5" customHeight="1" x14ac:dyDescent="0.25">
      <c r="A122" s="16">
        <v>5503</v>
      </c>
      <c r="B122" s="9" t="s">
        <v>6</v>
      </c>
      <c r="C122" s="17">
        <v>2094759</v>
      </c>
      <c r="D122" s="17"/>
      <c r="E122" s="18">
        <f t="shared" si="6"/>
        <v>2094759</v>
      </c>
    </row>
    <row r="123" spans="1:5" ht="37.5" customHeight="1" thickBot="1" x14ac:dyDescent="0.3">
      <c r="A123" s="19"/>
      <c r="B123" s="20" t="s">
        <v>40</v>
      </c>
      <c r="C123" s="32">
        <f>211389+80686-55763-19923</f>
        <v>216389</v>
      </c>
      <c r="D123" s="32">
        <f>618662</f>
        <v>618662</v>
      </c>
      <c r="E123" s="33">
        <f t="shared" si="6"/>
        <v>835051</v>
      </c>
    </row>
    <row r="124" spans="1:5" s="6" customFormat="1" ht="36.75" customHeight="1" thickBot="1" x14ac:dyDescent="0.3">
      <c r="A124" s="23" t="s">
        <v>41</v>
      </c>
      <c r="B124" s="10" t="s">
        <v>7</v>
      </c>
      <c r="C124" s="26">
        <f>SUM(C49:C123)</f>
        <v>3078805</v>
      </c>
      <c r="D124" s="26">
        <f>SUM(D49:D123)</f>
        <v>4792883</v>
      </c>
      <c r="E124" s="27">
        <f t="shared" si="6"/>
        <v>7871688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19.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Szalontainé Lázár Krisztina</cp:lastModifiedBy>
  <cp:lastPrinted>2024-02-05T12:38:40Z</cp:lastPrinted>
  <dcterms:created xsi:type="dcterms:W3CDTF">2016-02-15T15:57:55Z</dcterms:created>
  <dcterms:modified xsi:type="dcterms:W3CDTF">2025-02-05T12:58:22Z</dcterms:modified>
</cp:coreProperties>
</file>