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L:\Jegyzői titkárság\2025\02_19\módosító indítványok\2025_02_19_KT_2_napirendi_pont_módosító indítványok\Niedermüller Péter\"/>
    </mc:Choice>
  </mc:AlternateContent>
  <bookViews>
    <workbookView xWindow="0" yWindow="360" windowWidth="9720" windowHeight="6555" firstSheet="1" activeTab="1"/>
  </bookViews>
  <sheets>
    <sheet name="0000000" sheetId="3" state="veryHidden" r:id="rId1"/>
    <sheet name="tartalék" sheetId="2" r:id="rId2"/>
  </sheets>
  <definedNames>
    <definedName name="_xlnm.Print_Titles" localSheetId="1">tartalék!$4:$8</definedName>
    <definedName name="_xlnm.Print_Area" localSheetId="1">tartalék!$A$1:$F$74</definedName>
  </definedNames>
  <calcPr calcId="162913"/>
</workbook>
</file>

<file path=xl/calcChain.xml><?xml version="1.0" encoding="utf-8"?>
<calcChain xmlns="http://schemas.openxmlformats.org/spreadsheetml/2006/main">
  <c r="C32" i="2" l="1"/>
  <c r="D61" i="2" l="1"/>
  <c r="D32" i="2"/>
  <c r="D38" i="2" l="1"/>
  <c r="C19" i="2"/>
  <c r="C38" i="2" s="1"/>
  <c r="E37" i="2"/>
  <c r="C31" i="2"/>
  <c r="E35" i="2" l="1"/>
  <c r="E36" i="2"/>
  <c r="E33" i="2" l="1"/>
  <c r="D70" i="2" l="1"/>
  <c r="C70" i="2"/>
  <c r="D57" i="2"/>
  <c r="C57" i="2"/>
  <c r="E56" i="2"/>
  <c r="E50" i="2"/>
  <c r="D51" i="2"/>
  <c r="C51" i="2"/>
  <c r="E32" i="2" l="1"/>
  <c r="E69" i="2" l="1"/>
  <c r="E68" i="2"/>
  <c r="E67" i="2"/>
  <c r="E66" i="2"/>
  <c r="E65" i="2"/>
  <c r="C62" i="2"/>
  <c r="E61" i="2"/>
  <c r="E60" i="2"/>
  <c r="E55" i="2"/>
  <c r="E54" i="2"/>
  <c r="E49" i="2"/>
  <c r="E48" i="2"/>
  <c r="E47" i="2"/>
  <c r="E46" i="2"/>
  <c r="D42" i="2"/>
  <c r="C42" i="2"/>
  <c r="E41" i="2"/>
  <c r="E34" i="2"/>
  <c r="E31" i="2"/>
  <c r="E30" i="2"/>
  <c r="E29" i="2"/>
  <c r="E28" i="2"/>
  <c r="E27" i="2"/>
  <c r="E26" i="2"/>
  <c r="E25" i="2"/>
  <c r="E24" i="2"/>
  <c r="E23" i="2"/>
  <c r="E22" i="2"/>
  <c r="E21" i="2"/>
  <c r="E20" i="2"/>
  <c r="D14" i="2"/>
  <c r="C14" i="2"/>
  <c r="E12" i="2"/>
  <c r="E14" i="2" s="1"/>
  <c r="E70" i="2" l="1"/>
  <c r="E51" i="2"/>
  <c r="E57" i="2"/>
  <c r="C71" i="2"/>
  <c r="E19" i="2"/>
  <c r="D62" i="2"/>
  <c r="D71" i="2" s="1"/>
  <c r="D43" i="2"/>
  <c r="E42" i="2"/>
  <c r="E62" i="2"/>
  <c r="D74" i="2" l="1"/>
  <c r="D72" i="2"/>
  <c r="E71" i="2"/>
  <c r="C43" i="2"/>
  <c r="C74" i="2" s="1"/>
  <c r="E38" i="2"/>
  <c r="C72" i="2" l="1"/>
  <c r="E43" i="2"/>
  <c r="E72" i="2" l="1"/>
  <c r="E74" i="2"/>
</calcChain>
</file>

<file path=xl/sharedStrings.xml><?xml version="1.0" encoding="utf-8"?>
<sst xmlns="http://schemas.openxmlformats.org/spreadsheetml/2006/main" count="101" uniqueCount="67">
  <si>
    <t>Budapest Főváros VII. Kerület Erzsébetváros Önkormányzata</t>
  </si>
  <si>
    <t>Tartalék jogcíme</t>
  </si>
  <si>
    <t xml:space="preserve">Központilag kezelt ágazati feladatok </t>
  </si>
  <si>
    <t>Nemzetiségi Önkormányzatok kulturális kerete</t>
  </si>
  <si>
    <t>Központilag kezelt kerület-fejlesztési pályázatok és feladatok</t>
  </si>
  <si>
    <t>Központilag kezelt közrendvédelmi, környezetvédelmi pályázatok és feladatok</t>
  </si>
  <si>
    <t>Növényesítési pályázat</t>
  </si>
  <si>
    <t>Rendkívüli önkormányzati kiadások biztosítása</t>
  </si>
  <si>
    <t>Céltartalékok</t>
  </si>
  <si>
    <t>Általános tartalékok</t>
  </si>
  <si>
    <t>K</t>
  </si>
  <si>
    <t>Ö</t>
  </si>
  <si>
    <t>Általános tartalék</t>
  </si>
  <si>
    <t>Feladat típusa (K/Ö/Á)</t>
  </si>
  <si>
    <t>Működési célra 
(K513. rovaton)</t>
  </si>
  <si>
    <t>Felhalmozási célra 
(K89. rovaton)</t>
  </si>
  <si>
    <t>Rendkívüli káresemények kerete az Áht. 40. § (5) bekezdése szerint</t>
  </si>
  <si>
    <t>Címszám</t>
  </si>
  <si>
    <t>Bizottságokra átruházott felhasználási jogkörű céltartalékok előirányzata  összesen (7302+7303+7305+7306)</t>
  </si>
  <si>
    <t>Környezetvédelmi Alap</t>
  </si>
  <si>
    <t>Egyéb városüzemeltetési feladatok</t>
  </si>
  <si>
    <t>Tartalék előirányzat mindösszesen (3+4)</t>
  </si>
  <si>
    <t>Polgármesterre átruházott előirányzat-átcsoportosítási hatáskörű céltartalékok előirányzata és Bizottságokra átruházott felhasználási jogkörű céltartalékok előirányzata mindösszesen</t>
  </si>
  <si>
    <t>7200+7300</t>
  </si>
  <si>
    <t>Tiszta utca, rendes ház pályázat</t>
  </si>
  <si>
    <t xml:space="preserve">Erzsébetvárosi irodalmi ösztöndíj </t>
  </si>
  <si>
    <t xml:space="preserve">Önkormányzati üdülő igénybevétele táboroztatáshoz </t>
  </si>
  <si>
    <t>Sajátos nevelési igényű, valamint beilleszkedési, tanulási, magatartási zavarral küzdő gyermeket nevelő családok támogatása</t>
  </si>
  <si>
    <t>Általános tartalék előirányzata összesen (=7101)</t>
  </si>
  <si>
    <t xml:space="preserve">Veszélyhelyzet tartalék kerete </t>
  </si>
  <si>
    <t>Pályázatok előkészítése</t>
  </si>
  <si>
    <t>Pályázatok önrésze</t>
  </si>
  <si>
    <t>Polgármesterre átruházott előirányzat-átcsoportosítási hatáskörű céltartalékok előirányzata összesen (=7201+7203)</t>
  </si>
  <si>
    <t>Erzsébetvárosi Civil Szervezetek kerete</t>
  </si>
  <si>
    <t>Kerületi egyházak támogatása</t>
  </si>
  <si>
    <t>Pályázatok előkészítése összesen (1)</t>
  </si>
  <si>
    <t>Központilag kezelt társasházi pályázatok és feladatok</t>
  </si>
  <si>
    <t>Műszaki ellenőrzés (magas- és mélyépítés)</t>
  </si>
  <si>
    <t>Tervezés (magas- és mélyépítés)</t>
  </si>
  <si>
    <t>Intézmények karbantartása és készletbeszerzése</t>
  </si>
  <si>
    <t xml:space="preserve">Mobil applikáció fejlesztése </t>
  </si>
  <si>
    <t>Ingyenes tanfolyam indítása kerületi lakosok részére</t>
  </si>
  <si>
    <t>Központilag kezelt közrendvédelmi, környezetvédelmi pályázatok és feladatok összesen (1+2+…+5)</t>
  </si>
  <si>
    <t>Tartalék előirányzat mindösszesen (7100 +7200 +7300)</t>
  </si>
  <si>
    <t>Intézmények jutalom kerete</t>
  </si>
  <si>
    <t>Egészségügyi szolgáltatók támogatása</t>
  </si>
  <si>
    <t>Esélyegyenlőséget előmozdító tevékenységek támogatása</t>
  </si>
  <si>
    <t>Társasházak részére kerékpártárolók kialakítása pályázat</t>
  </si>
  <si>
    <t>Társasházak részére információs tábla biztosítása pályázat</t>
  </si>
  <si>
    <t>Központilag kezelt közművelődési, oktatási, egészségügyi és szociális pályázatok és feladatok</t>
  </si>
  <si>
    <t>Központilag kezelt gyermekeket, családokat és esélyteremtést támogató pályázatok</t>
  </si>
  <si>
    <t>2025. évi költségvetési tartalék előirányzatok</t>
  </si>
  <si>
    <t>Céltartalék 2025.</t>
  </si>
  <si>
    <t>Intézmények felújítási kerete</t>
  </si>
  <si>
    <t>Intézmények beruházási kerete</t>
  </si>
  <si>
    <t>Polgármesteri Hivatal felújítási kerete</t>
  </si>
  <si>
    <t>Közösségi költségvetési keret</t>
  </si>
  <si>
    <t>Vásárlási utalványok beszerzése</t>
  </si>
  <si>
    <t>2024. évi központilag kezelt társasházi pályázatok és feladatok</t>
  </si>
  <si>
    <t>Központilag kezelt kerület-fejlesztési pályázatok és feladatok összesen (1+2)</t>
  </si>
  <si>
    <t>Otthonvédelmi program (CO és füstérzékelő pályázat)</t>
  </si>
  <si>
    <t>Kisállatok ivartalanítása, chip beültetése</t>
  </si>
  <si>
    <t>Központilag kezelt ágazati feladatok összesen (1+2+…+19)</t>
  </si>
  <si>
    <t>Közparkok őrzésvédelmi feladatai</t>
  </si>
  <si>
    <t xml:space="preserve">Baross Gábor Általános Iskola tornatermének légkondicionálása </t>
  </si>
  <si>
    <t>Központilag kezelt közművelődési, oktatási, egészségügyi és szociális pályázatok és feladatok összesen (1+2+…+5)</t>
  </si>
  <si>
    <t>Központilag kezelt gyermekeket, családokat és esélyteremtést támogató pályázatok összesen (1+2+3)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</si>
</sst>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$&quot;#,##0.0000_);\(&quot;$&quot;#,##0.0000\)"/>
  </numFmts>
  <fonts count="7" x14ac:knownFonts="1">
    <font>
      <sz val="10"/>
      <name val="Arial CE"/>
      <charset val="238"/>
    </font>
    <font>
      <sz val="12"/>
      <name val="Tms Rmn"/>
    </font>
    <font>
      <sz val="10"/>
      <name val="Arial"/>
      <family val="2"/>
      <charset val="238"/>
    </font>
    <font>
      <b/>
      <sz val="12"/>
      <name val="Arial"/>
      <family val="2"/>
    </font>
    <font>
      <sz val="7"/>
      <name val="Small Fonts"/>
      <family val="2"/>
      <charset val="238"/>
    </font>
    <font>
      <b/>
      <sz val="14"/>
      <name val="Times New Roman"/>
      <family val="1"/>
      <charset val="238"/>
    </font>
    <font>
      <sz val="14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7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7">
    <xf numFmtId="0" fontId="0" fillId="0" borderId="0"/>
    <xf numFmtId="0" fontId="1" fillId="0" borderId="0" applyNumberFormat="0" applyFill="0" applyBorder="0" applyAlignment="0" applyProtection="0"/>
    <xf numFmtId="0" fontId="3" fillId="0" borderId="1" applyNumberFormat="0" applyAlignment="0" applyProtection="0">
      <alignment horizontal="left" vertical="center"/>
    </xf>
    <xf numFmtId="0" fontId="3" fillId="0" borderId="2">
      <alignment horizontal="left" vertical="center"/>
    </xf>
    <xf numFmtId="37" fontId="4" fillId="0" borderId="0"/>
    <xf numFmtId="164" fontId="2" fillId="0" borderId="0"/>
    <xf numFmtId="0" fontId="2" fillId="0" borderId="0"/>
  </cellStyleXfs>
  <cellXfs count="69">
    <xf numFmtId="0" fontId="0" fillId="0" borderId="0" xfId="0"/>
    <xf numFmtId="0" fontId="6" fillId="0" borderId="0" xfId="0" applyFont="1" applyFill="1" applyAlignment="1">
      <alignment vertical="center"/>
    </xf>
    <xf numFmtId="0" fontId="6" fillId="0" borderId="0" xfId="0" applyFont="1" applyFill="1" applyBorder="1" applyAlignment="1">
      <alignment horizontal="right" vertical="center"/>
    </xf>
    <xf numFmtId="0" fontId="6" fillId="0" borderId="25" xfId="0" applyFont="1" applyFill="1" applyBorder="1" applyAlignment="1">
      <alignment horizontal="center" vertical="center"/>
    </xf>
    <xf numFmtId="0" fontId="6" fillId="0" borderId="26" xfId="0" applyFont="1" applyFill="1" applyBorder="1" applyAlignment="1">
      <alignment horizontal="center" vertical="center"/>
    </xf>
    <xf numFmtId="0" fontId="6" fillId="0" borderId="27" xfId="0" applyFont="1" applyFill="1" applyBorder="1" applyAlignment="1">
      <alignment horizontal="center" vertical="center"/>
    </xf>
    <xf numFmtId="0" fontId="6" fillId="0" borderId="28" xfId="0" applyFont="1" applyFill="1" applyBorder="1" applyAlignment="1">
      <alignment horizontal="center" vertical="center"/>
    </xf>
    <xf numFmtId="0" fontId="6" fillId="0" borderId="31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vertical="center"/>
    </xf>
    <xf numFmtId="3" fontId="6" fillId="0" borderId="9" xfId="0" applyNumberFormat="1" applyFont="1" applyFill="1" applyBorder="1" applyAlignment="1">
      <alignment horizontal="right" vertical="center"/>
    </xf>
    <xf numFmtId="3" fontId="6" fillId="0" borderId="10" xfId="0" applyNumberFormat="1" applyFont="1" applyFill="1" applyBorder="1" applyAlignment="1">
      <alignment horizontal="right" vertical="center"/>
    </xf>
    <xf numFmtId="3" fontId="6" fillId="0" borderId="4" xfId="0" applyNumberFormat="1" applyFont="1" applyFill="1" applyBorder="1" applyAlignment="1">
      <alignment horizontal="left" vertical="center"/>
    </xf>
    <xf numFmtId="0" fontId="5" fillId="0" borderId="8" xfId="0" applyFont="1" applyFill="1" applyBorder="1" applyAlignment="1">
      <alignment horizontal="left" vertical="center"/>
    </xf>
    <xf numFmtId="3" fontId="6" fillId="0" borderId="5" xfId="0" applyNumberFormat="1" applyFont="1" applyFill="1" applyBorder="1" applyAlignment="1">
      <alignment horizontal="right" vertical="center"/>
    </xf>
    <xf numFmtId="3" fontId="6" fillId="0" borderId="4" xfId="0" applyNumberFormat="1" applyFont="1" applyFill="1" applyBorder="1" applyAlignment="1">
      <alignment horizontal="center" vertical="center"/>
    </xf>
    <xf numFmtId="3" fontId="6" fillId="0" borderId="8" xfId="0" applyNumberFormat="1" applyFont="1" applyFill="1" applyBorder="1" applyAlignment="1">
      <alignment vertical="center"/>
    </xf>
    <xf numFmtId="0" fontId="5" fillId="0" borderId="17" xfId="0" applyFont="1" applyFill="1" applyBorder="1" applyAlignment="1">
      <alignment horizontal="center" vertical="center"/>
    </xf>
    <xf numFmtId="0" fontId="5" fillId="0" borderId="17" xfId="0" applyFont="1" applyFill="1" applyBorder="1" applyAlignment="1">
      <alignment horizontal="left" vertical="center"/>
    </xf>
    <xf numFmtId="3" fontId="5" fillId="0" borderId="17" xfId="0" applyNumberFormat="1" applyFont="1" applyFill="1" applyBorder="1" applyAlignment="1">
      <alignment vertical="center"/>
    </xf>
    <xf numFmtId="3" fontId="5" fillId="0" borderId="30" xfId="0" applyNumberFormat="1" applyFont="1" applyFill="1" applyBorder="1" applyAlignment="1">
      <alignment horizontal="right" vertical="center"/>
    </xf>
    <xf numFmtId="3" fontId="5" fillId="0" borderId="18" xfId="0" applyNumberFormat="1" applyFont="1" applyFill="1" applyBorder="1" applyAlignment="1">
      <alignment horizontal="right" vertical="center"/>
    </xf>
    <xf numFmtId="3" fontId="6" fillId="0" borderId="29" xfId="0" applyNumberFormat="1" applyFont="1" applyFill="1" applyBorder="1" applyAlignment="1">
      <alignment horizontal="left" vertical="center"/>
    </xf>
    <xf numFmtId="0" fontId="5" fillId="0" borderId="12" xfId="0" applyFont="1" applyFill="1" applyBorder="1" applyAlignment="1">
      <alignment vertical="center"/>
    </xf>
    <xf numFmtId="3" fontId="5" fillId="0" borderId="8" xfId="0" applyNumberFormat="1" applyFont="1" applyFill="1" applyBorder="1" applyAlignment="1">
      <alignment vertical="center"/>
    </xf>
    <xf numFmtId="3" fontId="5" fillId="0" borderId="9" xfId="0" applyNumberFormat="1" applyFont="1" applyFill="1" applyBorder="1" applyAlignment="1">
      <alignment horizontal="right" vertical="center"/>
    </xf>
    <xf numFmtId="3" fontId="5" fillId="0" borderId="10" xfId="0" applyNumberFormat="1" applyFont="1" applyFill="1" applyBorder="1" applyAlignment="1">
      <alignment horizontal="right" vertical="center"/>
    </xf>
    <xf numFmtId="0" fontId="5" fillId="0" borderId="0" xfId="0" applyFont="1" applyFill="1" applyBorder="1" applyAlignment="1">
      <alignment vertical="center"/>
    </xf>
    <xf numFmtId="0" fontId="6" fillId="0" borderId="8" xfId="0" applyFont="1" applyFill="1" applyBorder="1" applyAlignment="1">
      <alignment horizontal="left" vertical="center" wrapText="1"/>
    </xf>
    <xf numFmtId="3" fontId="6" fillId="0" borderId="5" xfId="0" applyNumberFormat="1" applyFont="1" applyFill="1" applyBorder="1" applyAlignment="1">
      <alignment vertical="center"/>
    </xf>
    <xf numFmtId="3" fontId="6" fillId="0" borderId="19" xfId="0" applyNumberFormat="1" applyFont="1" applyFill="1" applyBorder="1" applyAlignment="1">
      <alignment horizontal="right" vertical="center"/>
    </xf>
    <xf numFmtId="3" fontId="6" fillId="0" borderId="32" xfId="0" applyNumberFormat="1" applyFont="1" applyFill="1" applyBorder="1" applyAlignment="1">
      <alignment horizontal="right" vertical="center"/>
    </xf>
    <xf numFmtId="0" fontId="5" fillId="0" borderId="8" xfId="0" applyFont="1" applyFill="1" applyBorder="1" applyAlignment="1">
      <alignment horizontal="left" vertical="center" wrapText="1"/>
    </xf>
    <xf numFmtId="3" fontId="5" fillId="0" borderId="33" xfId="0" applyNumberFormat="1" applyFont="1" applyFill="1" applyBorder="1" applyAlignment="1">
      <alignment horizontal="right" vertical="center"/>
    </xf>
    <xf numFmtId="0" fontId="5" fillId="0" borderId="29" xfId="0" applyFont="1" applyFill="1" applyBorder="1" applyAlignment="1">
      <alignment horizontal="center" vertical="center"/>
    </xf>
    <xf numFmtId="0" fontId="5" fillId="0" borderId="17" xfId="0" applyFont="1" applyFill="1" applyBorder="1" applyAlignment="1">
      <alignment horizontal="left" vertical="center" wrapText="1"/>
    </xf>
    <xf numFmtId="3" fontId="5" fillId="0" borderId="17" xfId="0" applyNumberFormat="1" applyFont="1" applyFill="1" applyBorder="1" applyAlignment="1">
      <alignment horizontal="right" vertical="center"/>
    </xf>
    <xf numFmtId="0" fontId="6" fillId="0" borderId="0" xfId="0" applyFont="1" applyFill="1" applyBorder="1" applyAlignment="1">
      <alignment vertical="center"/>
    </xf>
    <xf numFmtId="3" fontId="5" fillId="0" borderId="30" xfId="0" applyNumberFormat="1" applyFont="1" applyFill="1" applyBorder="1" applyAlignment="1">
      <alignment vertical="center"/>
    </xf>
    <xf numFmtId="0" fontId="6" fillId="0" borderId="8" xfId="0" applyFont="1" applyFill="1" applyBorder="1" applyAlignment="1">
      <alignment horizontal="left" vertical="center"/>
    </xf>
    <xf numFmtId="3" fontId="5" fillId="0" borderId="20" xfId="0" applyNumberFormat="1" applyFont="1" applyFill="1" applyBorder="1" applyAlignment="1">
      <alignment horizontal="right" vertical="center"/>
    </xf>
    <xf numFmtId="0" fontId="6" fillId="0" borderId="1" xfId="0" applyFont="1" applyFill="1" applyBorder="1" applyAlignment="1">
      <alignment vertical="center"/>
    </xf>
    <xf numFmtId="3" fontId="6" fillId="0" borderId="34" xfId="0" applyNumberFormat="1" applyFont="1" applyFill="1" applyBorder="1" applyAlignment="1">
      <alignment horizontal="right" vertical="center"/>
    </xf>
    <xf numFmtId="3" fontId="6" fillId="0" borderId="8" xfId="0" applyNumberFormat="1" applyFont="1" applyFill="1" applyBorder="1" applyAlignment="1">
      <alignment horizontal="right" vertical="center"/>
    </xf>
    <xf numFmtId="3" fontId="5" fillId="0" borderId="14" xfId="0" applyNumberFormat="1" applyFont="1" applyFill="1" applyBorder="1" applyAlignment="1">
      <alignment vertical="center"/>
    </xf>
    <xf numFmtId="3" fontId="5" fillId="0" borderId="35" xfId="0" applyNumberFormat="1" applyFont="1" applyFill="1" applyBorder="1" applyAlignment="1">
      <alignment horizontal="right" vertical="center"/>
    </xf>
    <xf numFmtId="3" fontId="5" fillId="0" borderId="20" xfId="0" applyNumberFormat="1" applyFont="1" applyFill="1" applyBorder="1" applyAlignment="1">
      <alignment vertical="center"/>
    </xf>
    <xf numFmtId="3" fontId="6" fillId="0" borderId="35" xfId="0" applyNumberFormat="1" applyFont="1" applyFill="1" applyBorder="1" applyAlignment="1">
      <alignment horizontal="right" vertical="center"/>
    </xf>
    <xf numFmtId="3" fontId="5" fillId="2" borderId="30" xfId="0" applyNumberFormat="1" applyFont="1" applyFill="1" applyBorder="1" applyAlignment="1">
      <alignment horizontal="right" vertical="center"/>
    </xf>
    <xf numFmtId="3" fontId="5" fillId="2" borderId="17" xfId="0" applyNumberFormat="1" applyFont="1" applyFill="1" applyBorder="1" applyAlignment="1">
      <alignment horizontal="right" vertical="center"/>
    </xf>
    <xf numFmtId="3" fontId="5" fillId="0" borderId="36" xfId="0" applyNumberFormat="1" applyFont="1" applyFill="1" applyBorder="1" applyAlignment="1">
      <alignment vertical="center"/>
    </xf>
    <xf numFmtId="3" fontId="5" fillId="0" borderId="1" xfId="0" applyNumberFormat="1" applyFont="1" applyFill="1" applyBorder="1" applyAlignment="1">
      <alignment vertical="center"/>
    </xf>
    <xf numFmtId="0" fontId="5" fillId="0" borderId="0" xfId="0" applyFont="1" applyFill="1" applyAlignment="1">
      <alignment horizontal="center" vertical="center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center" vertical="center"/>
    </xf>
    <xf numFmtId="0" fontId="5" fillId="0" borderId="16" xfId="0" applyFont="1" applyFill="1" applyBorder="1" applyAlignment="1">
      <alignment horizontal="center" vertical="center"/>
    </xf>
    <xf numFmtId="0" fontId="5" fillId="0" borderId="2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21" xfId="0" applyFont="1" applyFill="1" applyBorder="1" applyAlignment="1">
      <alignment horizontal="center" vertical="center" wrapText="1"/>
    </xf>
    <xf numFmtId="0" fontId="5" fillId="0" borderId="22" xfId="0" applyFont="1" applyFill="1" applyBorder="1" applyAlignment="1">
      <alignment horizontal="center" vertical="center" wrapText="1"/>
    </xf>
    <xf numFmtId="0" fontId="5" fillId="0" borderId="23" xfId="0" applyFont="1" applyFill="1" applyBorder="1" applyAlignment="1">
      <alignment horizontal="center" vertical="center" wrapText="1"/>
    </xf>
  </cellXfs>
  <cellStyles count="7">
    <cellStyle name="Body" xfId="1"/>
    <cellStyle name="Header1" xfId="2"/>
    <cellStyle name="Header2" xfId="3"/>
    <cellStyle name="no dec" xfId="4"/>
    <cellStyle name="Normál" xfId="0" builtinId="0"/>
    <cellStyle name="Normal - Style1" xfId="5"/>
    <cellStyle name="Normal_RESULTS_1" xfId="6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GridLines="0" showRowColHeaders="0" showZeros="0" showOutlineSymbols="0" topLeftCell="B25089" zoomScaleSheetLayoutView="4"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4"/>
  <sheetViews>
    <sheetView tabSelected="1" view="pageBreakPreview" topLeftCell="A16" zoomScale="85" zoomScaleNormal="75" zoomScaleSheetLayoutView="85" workbookViewId="0">
      <selection activeCell="C33" sqref="C33"/>
    </sheetView>
  </sheetViews>
  <sheetFormatPr defaultColWidth="9.140625" defaultRowHeight="18.75" x14ac:dyDescent="0.2"/>
  <cols>
    <col min="1" max="1" width="15" style="1" customWidth="1"/>
    <col min="2" max="2" width="117.7109375" style="1" customWidth="1"/>
    <col min="3" max="5" width="28.7109375" style="1" customWidth="1"/>
    <col min="6" max="6" width="12.5703125" style="1" customWidth="1"/>
    <col min="7" max="16384" width="9.140625" style="1"/>
  </cols>
  <sheetData>
    <row r="1" spans="1:6" ht="28.5" customHeight="1" x14ac:dyDescent="0.2">
      <c r="A1" s="53" t="s">
        <v>0</v>
      </c>
      <c r="B1" s="53"/>
      <c r="C1" s="53"/>
      <c r="D1" s="53"/>
      <c r="E1" s="53"/>
      <c r="F1" s="53"/>
    </row>
    <row r="2" spans="1:6" x14ac:dyDescent="0.2">
      <c r="A2" s="53" t="s">
        <v>51</v>
      </c>
      <c r="B2" s="53"/>
      <c r="C2" s="53"/>
      <c r="D2" s="53"/>
      <c r="E2" s="53"/>
    </row>
    <row r="3" spans="1:6" ht="19.5" thickBot="1" x14ac:dyDescent="0.25">
      <c r="C3" s="2"/>
    </row>
    <row r="4" spans="1:6" ht="26.25" customHeight="1" x14ac:dyDescent="0.2">
      <c r="A4" s="54" t="s">
        <v>17</v>
      </c>
      <c r="B4" s="54" t="s">
        <v>1</v>
      </c>
      <c r="C4" s="57" t="s">
        <v>52</v>
      </c>
      <c r="D4" s="58"/>
      <c r="E4" s="59"/>
      <c r="F4" s="54" t="s">
        <v>13</v>
      </c>
    </row>
    <row r="5" spans="1:6" ht="18.75" customHeight="1" x14ac:dyDescent="0.2">
      <c r="A5" s="55"/>
      <c r="B5" s="55"/>
      <c r="C5" s="60" t="s">
        <v>14</v>
      </c>
      <c r="D5" s="63" t="s">
        <v>15</v>
      </c>
      <c r="E5" s="66" t="s">
        <v>21</v>
      </c>
      <c r="F5" s="55"/>
    </row>
    <row r="6" spans="1:6" x14ac:dyDescent="0.2">
      <c r="A6" s="55"/>
      <c r="B6" s="55"/>
      <c r="C6" s="61"/>
      <c r="D6" s="64"/>
      <c r="E6" s="67"/>
      <c r="F6" s="55"/>
    </row>
    <row r="7" spans="1:6" ht="12" customHeight="1" x14ac:dyDescent="0.2">
      <c r="A7" s="56"/>
      <c r="B7" s="56"/>
      <c r="C7" s="62"/>
      <c r="D7" s="65"/>
      <c r="E7" s="68"/>
      <c r="F7" s="56"/>
    </row>
    <row r="8" spans="1:6" x14ac:dyDescent="0.2">
      <c r="A8" s="3">
        <v>1</v>
      </c>
      <c r="B8" s="3">
        <v>2</v>
      </c>
      <c r="C8" s="4">
        <v>3</v>
      </c>
      <c r="D8" s="5">
        <v>4</v>
      </c>
      <c r="E8" s="6">
        <v>5</v>
      </c>
      <c r="F8" s="7">
        <v>6</v>
      </c>
    </row>
    <row r="9" spans="1:6" x14ac:dyDescent="0.2">
      <c r="A9" s="8"/>
      <c r="B9" s="9"/>
      <c r="C9" s="10"/>
      <c r="D9" s="11"/>
      <c r="E9" s="12"/>
      <c r="F9" s="13"/>
    </row>
    <row r="10" spans="1:6" x14ac:dyDescent="0.2">
      <c r="A10" s="8"/>
      <c r="B10" s="9" t="s">
        <v>9</v>
      </c>
      <c r="C10" s="10"/>
      <c r="D10" s="11"/>
      <c r="E10" s="12"/>
      <c r="F10" s="13"/>
    </row>
    <row r="11" spans="1:6" x14ac:dyDescent="0.2">
      <c r="A11" s="8"/>
      <c r="B11" s="9"/>
      <c r="C11" s="10"/>
      <c r="D11" s="11"/>
      <c r="E11" s="12"/>
      <c r="F11" s="13"/>
    </row>
    <row r="12" spans="1:6" x14ac:dyDescent="0.2">
      <c r="A12" s="9">
        <v>7101</v>
      </c>
      <c r="B12" s="14" t="s">
        <v>12</v>
      </c>
      <c r="C12" s="15">
        <v>150000</v>
      </c>
      <c r="D12" s="11">
        <v>150000</v>
      </c>
      <c r="E12" s="12">
        <f>SUM(C12:D12)</f>
        <v>300000</v>
      </c>
      <c r="F12" s="16" t="s">
        <v>10</v>
      </c>
    </row>
    <row r="13" spans="1:6" ht="19.5" thickBot="1" x14ac:dyDescent="0.25">
      <c r="A13" s="8"/>
      <c r="B13" s="9"/>
      <c r="C13" s="17"/>
      <c r="D13" s="11"/>
      <c r="E13" s="12"/>
      <c r="F13" s="13"/>
    </row>
    <row r="14" spans="1:6" s="24" customFormat="1" ht="22.5" customHeight="1" thickBot="1" x14ac:dyDescent="0.25">
      <c r="A14" s="18">
        <v>7100</v>
      </c>
      <c r="B14" s="19" t="s">
        <v>28</v>
      </c>
      <c r="C14" s="20">
        <f>SUM(C12)</f>
        <v>150000</v>
      </c>
      <c r="D14" s="49">
        <f t="shared" ref="D14:E14" si="0">SUM(D12)</f>
        <v>150000</v>
      </c>
      <c r="E14" s="22">
        <f t="shared" si="0"/>
        <v>300000</v>
      </c>
      <c r="F14" s="23"/>
    </row>
    <row r="15" spans="1:6" s="28" customFormat="1" x14ac:dyDescent="0.2">
      <c r="A15" s="9"/>
      <c r="B15" s="14"/>
      <c r="C15" s="25"/>
      <c r="D15" s="26"/>
      <c r="E15" s="27"/>
      <c r="F15" s="13"/>
    </row>
    <row r="16" spans="1:6" s="28" customFormat="1" x14ac:dyDescent="0.2">
      <c r="A16" s="9"/>
      <c r="B16" s="9" t="s">
        <v>8</v>
      </c>
      <c r="C16" s="25"/>
      <c r="D16" s="26"/>
      <c r="E16" s="27"/>
      <c r="F16" s="13"/>
    </row>
    <row r="17" spans="1:6" s="28" customFormat="1" x14ac:dyDescent="0.2">
      <c r="A17" s="9"/>
      <c r="B17" s="14"/>
      <c r="C17" s="25"/>
      <c r="D17" s="26"/>
      <c r="E17" s="27"/>
      <c r="F17" s="13"/>
    </row>
    <row r="18" spans="1:6" x14ac:dyDescent="0.2">
      <c r="A18" s="9">
        <v>7201</v>
      </c>
      <c r="B18" s="14" t="s">
        <v>2</v>
      </c>
      <c r="C18" s="25"/>
      <c r="D18" s="26"/>
      <c r="E18" s="27"/>
      <c r="F18" s="13"/>
    </row>
    <row r="19" spans="1:6" ht="25.5" customHeight="1" x14ac:dyDescent="0.2">
      <c r="A19" s="8">
        <v>1</v>
      </c>
      <c r="B19" s="29" t="s">
        <v>7</v>
      </c>
      <c r="C19" s="30">
        <f>151000-40000-2500</f>
        <v>108500</v>
      </c>
      <c r="D19" s="31">
        <v>150000</v>
      </c>
      <c r="E19" s="27">
        <f>SUM(C19:D19)</f>
        <v>258500</v>
      </c>
      <c r="F19" s="16" t="s">
        <v>10</v>
      </c>
    </row>
    <row r="20" spans="1:6" ht="25.5" customHeight="1" x14ac:dyDescent="0.2">
      <c r="A20" s="8">
        <v>2</v>
      </c>
      <c r="B20" s="29" t="s">
        <v>16</v>
      </c>
      <c r="C20" s="30">
        <v>100000</v>
      </c>
      <c r="D20" s="31">
        <v>100000</v>
      </c>
      <c r="E20" s="27">
        <f t="shared" ref="E20:E36" si="1">SUM(C20:D20)</f>
        <v>200000</v>
      </c>
      <c r="F20" s="16" t="s">
        <v>10</v>
      </c>
    </row>
    <row r="21" spans="1:6" ht="25.5" customHeight="1" x14ac:dyDescent="0.2">
      <c r="A21" s="8">
        <v>3</v>
      </c>
      <c r="B21" s="29" t="s">
        <v>19</v>
      </c>
      <c r="C21" s="30">
        <v>660</v>
      </c>
      <c r="D21" s="31"/>
      <c r="E21" s="27">
        <f t="shared" si="1"/>
        <v>660</v>
      </c>
      <c r="F21" s="16" t="s">
        <v>10</v>
      </c>
    </row>
    <row r="22" spans="1:6" ht="25.5" customHeight="1" x14ac:dyDescent="0.2">
      <c r="A22" s="8">
        <v>4</v>
      </c>
      <c r="B22" s="29" t="s">
        <v>20</v>
      </c>
      <c r="C22" s="30">
        <v>50000</v>
      </c>
      <c r="D22" s="31"/>
      <c r="E22" s="27">
        <f t="shared" si="1"/>
        <v>50000</v>
      </c>
      <c r="F22" s="16" t="s">
        <v>10</v>
      </c>
    </row>
    <row r="23" spans="1:6" ht="25.5" customHeight="1" x14ac:dyDescent="0.2">
      <c r="A23" s="8">
        <v>5</v>
      </c>
      <c r="B23" s="29" t="s">
        <v>38</v>
      </c>
      <c r="C23" s="30">
        <v>30000</v>
      </c>
      <c r="D23" s="31"/>
      <c r="E23" s="27">
        <f t="shared" si="1"/>
        <v>30000</v>
      </c>
      <c r="F23" s="16" t="s">
        <v>10</v>
      </c>
    </row>
    <row r="24" spans="1:6" ht="25.5" customHeight="1" x14ac:dyDescent="0.2">
      <c r="A24" s="8">
        <v>6</v>
      </c>
      <c r="B24" s="29" t="s">
        <v>37</v>
      </c>
      <c r="C24" s="30">
        <v>10000</v>
      </c>
      <c r="D24" s="31"/>
      <c r="E24" s="27">
        <f t="shared" si="1"/>
        <v>10000</v>
      </c>
      <c r="F24" s="16" t="s">
        <v>10</v>
      </c>
    </row>
    <row r="25" spans="1:6" ht="25.5" customHeight="1" x14ac:dyDescent="0.2">
      <c r="A25" s="8">
        <v>7</v>
      </c>
      <c r="B25" s="29" t="s">
        <v>39</v>
      </c>
      <c r="C25" s="30">
        <v>370298</v>
      </c>
      <c r="D25" s="31"/>
      <c r="E25" s="27">
        <f t="shared" si="1"/>
        <v>370298</v>
      </c>
      <c r="F25" s="16" t="s">
        <v>10</v>
      </c>
    </row>
    <row r="26" spans="1:6" ht="25.5" customHeight="1" x14ac:dyDescent="0.2">
      <c r="A26" s="8">
        <v>8</v>
      </c>
      <c r="B26" s="29" t="s">
        <v>53</v>
      </c>
      <c r="C26" s="30"/>
      <c r="D26" s="31">
        <v>100000</v>
      </c>
      <c r="E26" s="27">
        <f t="shared" si="1"/>
        <v>100000</v>
      </c>
      <c r="F26" s="16" t="s">
        <v>10</v>
      </c>
    </row>
    <row r="27" spans="1:6" ht="22.5" customHeight="1" x14ac:dyDescent="0.2">
      <c r="A27" s="8">
        <v>9</v>
      </c>
      <c r="B27" s="29" t="s">
        <v>54</v>
      </c>
      <c r="C27" s="15"/>
      <c r="D27" s="31">
        <v>200000</v>
      </c>
      <c r="E27" s="27">
        <f t="shared" si="1"/>
        <v>200000</v>
      </c>
      <c r="F27" s="16" t="s">
        <v>10</v>
      </c>
    </row>
    <row r="28" spans="1:6" ht="25.5" customHeight="1" x14ac:dyDescent="0.2">
      <c r="A28" s="8">
        <v>10</v>
      </c>
      <c r="B28" s="29" t="s">
        <v>44</v>
      </c>
      <c r="C28" s="30">
        <v>400000</v>
      </c>
      <c r="D28" s="31"/>
      <c r="E28" s="27">
        <f t="shared" si="1"/>
        <v>400000</v>
      </c>
      <c r="F28" s="16" t="s">
        <v>10</v>
      </c>
    </row>
    <row r="29" spans="1:6" ht="25.5" customHeight="1" x14ac:dyDescent="0.2">
      <c r="A29" s="8">
        <v>11</v>
      </c>
      <c r="B29" s="29" t="s">
        <v>55</v>
      </c>
      <c r="C29" s="30"/>
      <c r="D29" s="31">
        <v>63881</v>
      </c>
      <c r="E29" s="27">
        <f t="shared" si="1"/>
        <v>63881</v>
      </c>
      <c r="F29" s="16" t="s">
        <v>10</v>
      </c>
    </row>
    <row r="30" spans="1:6" ht="25.5" customHeight="1" x14ac:dyDescent="0.2">
      <c r="A30" s="8">
        <v>12</v>
      </c>
      <c r="B30" s="29" t="s">
        <v>63</v>
      </c>
      <c r="C30" s="30">
        <v>200000</v>
      </c>
      <c r="D30" s="31"/>
      <c r="E30" s="27">
        <f t="shared" si="1"/>
        <v>200000</v>
      </c>
      <c r="F30" s="16" t="s">
        <v>11</v>
      </c>
    </row>
    <row r="31" spans="1:6" s="28" customFormat="1" ht="25.5" customHeight="1" x14ac:dyDescent="0.2">
      <c r="A31" s="8">
        <v>13</v>
      </c>
      <c r="B31" s="29" t="s">
        <v>56</v>
      </c>
      <c r="C31" s="30">
        <f>10000+40000</f>
        <v>50000</v>
      </c>
      <c r="D31" s="31"/>
      <c r="E31" s="27">
        <f t="shared" si="1"/>
        <v>50000</v>
      </c>
      <c r="F31" s="16" t="s">
        <v>11</v>
      </c>
    </row>
    <row r="32" spans="1:6" s="28" customFormat="1" ht="25.5" customHeight="1" x14ac:dyDescent="0.2">
      <c r="A32" s="8">
        <v>14</v>
      </c>
      <c r="B32" s="29" t="s">
        <v>29</v>
      </c>
      <c r="C32" s="30">
        <f>500000-417945</f>
        <v>82055</v>
      </c>
      <c r="D32" s="31">
        <f>1000000-139062</f>
        <v>860938</v>
      </c>
      <c r="E32" s="27">
        <f t="shared" ref="E32:E33" si="2">SUM(C32:D32)</f>
        <v>942993</v>
      </c>
      <c r="F32" s="16" t="s">
        <v>10</v>
      </c>
    </row>
    <row r="33" spans="1:6" s="28" customFormat="1" ht="25.5" customHeight="1" x14ac:dyDescent="0.2">
      <c r="A33" s="8">
        <v>15</v>
      </c>
      <c r="B33" s="29" t="s">
        <v>40</v>
      </c>
      <c r="C33" s="30"/>
      <c r="D33" s="31">
        <v>10000</v>
      </c>
      <c r="E33" s="27">
        <f t="shared" si="2"/>
        <v>10000</v>
      </c>
      <c r="F33" s="16" t="s">
        <v>11</v>
      </c>
    </row>
    <row r="34" spans="1:6" ht="25.5" customHeight="1" x14ac:dyDescent="0.2">
      <c r="A34" s="8">
        <v>16</v>
      </c>
      <c r="B34" s="29" t="s">
        <v>41</v>
      </c>
      <c r="C34" s="30">
        <v>10000</v>
      </c>
      <c r="D34" s="31"/>
      <c r="E34" s="27">
        <f t="shared" si="1"/>
        <v>10000</v>
      </c>
      <c r="F34" s="16" t="s">
        <v>11</v>
      </c>
    </row>
    <row r="35" spans="1:6" ht="25.5" customHeight="1" x14ac:dyDescent="0.2">
      <c r="A35" s="8">
        <v>17</v>
      </c>
      <c r="B35" s="29" t="s">
        <v>64</v>
      </c>
      <c r="C35" s="30"/>
      <c r="D35" s="11">
        <v>3000</v>
      </c>
      <c r="E35" s="27">
        <f t="shared" si="1"/>
        <v>3000</v>
      </c>
      <c r="F35" s="16" t="s">
        <v>11</v>
      </c>
    </row>
    <row r="36" spans="1:6" ht="25.5" customHeight="1" x14ac:dyDescent="0.2">
      <c r="A36" s="8">
        <v>18</v>
      </c>
      <c r="B36" s="29" t="s">
        <v>57</v>
      </c>
      <c r="C36" s="30">
        <v>200000</v>
      </c>
      <c r="D36" s="11"/>
      <c r="E36" s="27">
        <f t="shared" si="1"/>
        <v>200000</v>
      </c>
      <c r="F36" s="16" t="s">
        <v>11</v>
      </c>
    </row>
    <row r="37" spans="1:6" s="38" customFormat="1" ht="25.5" customHeight="1" thickBot="1" x14ac:dyDescent="0.25">
      <c r="A37" s="8">
        <v>19</v>
      </c>
      <c r="B37" s="29" t="s">
        <v>61</v>
      </c>
      <c r="C37" s="30">
        <v>2500</v>
      </c>
      <c r="D37" s="11"/>
      <c r="E37" s="27">
        <f t="shared" ref="E37" si="3">SUM(C37:D37)</f>
        <v>2500</v>
      </c>
      <c r="F37" s="16" t="s">
        <v>11</v>
      </c>
    </row>
    <row r="38" spans="1:6" ht="25.5" customHeight="1" thickBot="1" x14ac:dyDescent="0.25">
      <c r="A38" s="18">
        <v>7201</v>
      </c>
      <c r="B38" s="19" t="s">
        <v>62</v>
      </c>
      <c r="C38" s="47">
        <f>SUM(C18:C37)</f>
        <v>1614013</v>
      </c>
      <c r="D38" s="39">
        <f>SUM(D18:D37)</f>
        <v>1487819</v>
      </c>
      <c r="E38" s="22">
        <f>SUM(C38:D38)</f>
        <v>3101832</v>
      </c>
      <c r="F38" s="23"/>
    </row>
    <row r="39" spans="1:6" ht="25.5" customHeight="1" x14ac:dyDescent="0.2">
      <c r="A39" s="9"/>
      <c r="B39" s="14"/>
      <c r="C39" s="45"/>
      <c r="D39" s="46"/>
      <c r="E39" s="27"/>
      <c r="F39" s="13"/>
    </row>
    <row r="40" spans="1:6" ht="25.5" customHeight="1" x14ac:dyDescent="0.2">
      <c r="A40" s="9">
        <v>7203</v>
      </c>
      <c r="B40" s="33" t="s">
        <v>30</v>
      </c>
      <c r="C40" s="15"/>
      <c r="D40" s="31"/>
      <c r="E40" s="27"/>
      <c r="F40" s="16"/>
    </row>
    <row r="41" spans="1:6" s="24" customFormat="1" ht="22.5" customHeight="1" thickBot="1" x14ac:dyDescent="0.25">
      <c r="A41" s="8">
        <v>1</v>
      </c>
      <c r="B41" s="29" t="s">
        <v>31</v>
      </c>
      <c r="C41" s="15">
        <v>100000</v>
      </c>
      <c r="D41" s="31">
        <v>100000</v>
      </c>
      <c r="E41" s="27">
        <f>SUM(C41:D41)</f>
        <v>200000</v>
      </c>
      <c r="F41" s="16" t="s">
        <v>10</v>
      </c>
    </row>
    <row r="42" spans="1:6" s="38" customFormat="1" ht="19.5" thickBot="1" x14ac:dyDescent="0.25">
      <c r="A42" s="18">
        <v>7203</v>
      </c>
      <c r="B42" s="19" t="s">
        <v>35</v>
      </c>
      <c r="C42" s="47">
        <f>SUM(C41)</f>
        <v>100000</v>
      </c>
      <c r="D42" s="39">
        <f>SUM(D41)</f>
        <v>100000</v>
      </c>
      <c r="E42" s="22">
        <f>SUM(C42:D42)</f>
        <v>200000</v>
      </c>
      <c r="F42" s="23"/>
    </row>
    <row r="43" spans="1:6" s="38" customFormat="1" ht="38.25" thickBot="1" x14ac:dyDescent="0.25">
      <c r="A43" s="35">
        <v>7200</v>
      </c>
      <c r="B43" s="36" t="s">
        <v>32</v>
      </c>
      <c r="C43" s="50">
        <f>C38+C42</f>
        <v>1714013</v>
      </c>
      <c r="D43" s="49">
        <f>D38+D42</f>
        <v>1587819</v>
      </c>
      <c r="E43" s="22">
        <f>SUM(C43:D43)</f>
        <v>3301832</v>
      </c>
      <c r="F43" s="23"/>
    </row>
    <row r="44" spans="1:6" ht="25.5" customHeight="1" x14ac:dyDescent="0.2">
      <c r="A44" s="8"/>
      <c r="B44" s="29"/>
      <c r="C44" s="15"/>
      <c r="D44" s="31"/>
      <c r="E44" s="27"/>
      <c r="F44" s="13"/>
    </row>
    <row r="45" spans="1:6" ht="25.5" customHeight="1" x14ac:dyDescent="0.2">
      <c r="A45" s="9">
        <v>7302</v>
      </c>
      <c r="B45" s="33" t="s">
        <v>49</v>
      </c>
      <c r="C45" s="17"/>
      <c r="D45" s="26"/>
      <c r="E45" s="27"/>
      <c r="F45" s="13"/>
    </row>
    <row r="46" spans="1:6" x14ac:dyDescent="0.2">
      <c r="A46" s="8">
        <v>1</v>
      </c>
      <c r="B46" s="29" t="s">
        <v>33</v>
      </c>
      <c r="C46" s="30">
        <v>30000</v>
      </c>
      <c r="D46" s="31"/>
      <c r="E46" s="27">
        <f t="shared" ref="E46:E47" si="4">SUM(C46:D46)</f>
        <v>30000</v>
      </c>
      <c r="F46" s="16" t="s">
        <v>11</v>
      </c>
    </row>
    <row r="47" spans="1:6" s="24" customFormat="1" ht="22.5" customHeight="1" x14ac:dyDescent="0.2">
      <c r="A47" s="8">
        <v>2</v>
      </c>
      <c r="B47" s="29" t="s">
        <v>34</v>
      </c>
      <c r="C47" s="30">
        <v>10000</v>
      </c>
      <c r="D47" s="31"/>
      <c r="E47" s="27">
        <f t="shared" si="4"/>
        <v>10000</v>
      </c>
      <c r="F47" s="16" t="s">
        <v>11</v>
      </c>
    </row>
    <row r="48" spans="1:6" x14ac:dyDescent="0.2">
      <c r="A48" s="8">
        <v>3</v>
      </c>
      <c r="B48" s="29" t="s">
        <v>25</v>
      </c>
      <c r="C48" s="30">
        <v>6300</v>
      </c>
      <c r="D48" s="31"/>
      <c r="E48" s="27">
        <f>SUM(C48:D48)</f>
        <v>6300</v>
      </c>
      <c r="F48" s="16" t="s">
        <v>11</v>
      </c>
    </row>
    <row r="49" spans="1:6" x14ac:dyDescent="0.2">
      <c r="A49" s="8">
        <v>4</v>
      </c>
      <c r="B49" s="29" t="s">
        <v>3</v>
      </c>
      <c r="C49" s="15">
        <v>3000</v>
      </c>
      <c r="D49" s="31"/>
      <c r="E49" s="27">
        <f t="shared" ref="E49:E50" si="5">SUM(C49:D49)</f>
        <v>3000</v>
      </c>
      <c r="F49" s="16" t="s">
        <v>11</v>
      </c>
    </row>
    <row r="50" spans="1:6" ht="19.5" thickBot="1" x14ac:dyDescent="0.25">
      <c r="A50" s="8">
        <v>5</v>
      </c>
      <c r="B50" s="29" t="s">
        <v>45</v>
      </c>
      <c r="C50" s="15">
        <v>21600</v>
      </c>
      <c r="D50" s="31"/>
      <c r="E50" s="27">
        <f t="shared" si="5"/>
        <v>21600</v>
      </c>
      <c r="F50" s="16" t="s">
        <v>11</v>
      </c>
    </row>
    <row r="51" spans="1:6" s="24" customFormat="1" ht="38.25" thickBot="1" x14ac:dyDescent="0.25">
      <c r="A51" s="18">
        <v>7302</v>
      </c>
      <c r="B51" s="36" t="s">
        <v>65</v>
      </c>
      <c r="C51" s="47">
        <f>SUM(C46:C50)</f>
        <v>70900</v>
      </c>
      <c r="D51" s="39">
        <f>SUM(D46:D50)</f>
        <v>0</v>
      </c>
      <c r="E51" s="51">
        <f>SUM(E46:E50)</f>
        <v>70900</v>
      </c>
      <c r="F51" s="23"/>
    </row>
    <row r="52" spans="1:6" x14ac:dyDescent="0.2">
      <c r="A52" s="8"/>
      <c r="B52" s="40"/>
      <c r="C52" s="30"/>
      <c r="D52" s="26"/>
      <c r="E52" s="27"/>
      <c r="F52" s="13"/>
    </row>
    <row r="53" spans="1:6" x14ac:dyDescent="0.2">
      <c r="A53" s="9">
        <v>7303</v>
      </c>
      <c r="B53" s="33" t="s">
        <v>50</v>
      </c>
      <c r="C53" s="17"/>
      <c r="D53" s="26"/>
      <c r="E53" s="27"/>
      <c r="F53" s="13"/>
    </row>
    <row r="54" spans="1:6" ht="25.5" customHeight="1" x14ac:dyDescent="0.2">
      <c r="A54" s="8">
        <v>1</v>
      </c>
      <c r="B54" s="29" t="s">
        <v>26</v>
      </c>
      <c r="C54" s="15">
        <v>12000</v>
      </c>
      <c r="D54" s="31"/>
      <c r="E54" s="27">
        <f t="shared" ref="E54:E56" si="6">SUM(C54:D54)</f>
        <v>12000</v>
      </c>
      <c r="F54" s="16" t="s">
        <v>11</v>
      </c>
    </row>
    <row r="55" spans="1:6" x14ac:dyDescent="0.2">
      <c r="A55" s="8">
        <v>2</v>
      </c>
      <c r="B55" s="29" t="s">
        <v>46</v>
      </c>
      <c r="C55" s="44">
        <v>3000</v>
      </c>
      <c r="D55" s="11"/>
      <c r="E55" s="27">
        <f t="shared" si="6"/>
        <v>3000</v>
      </c>
      <c r="F55" s="16" t="s">
        <v>11</v>
      </c>
    </row>
    <row r="56" spans="1:6" ht="38.25" thickBot="1" x14ac:dyDescent="0.25">
      <c r="A56" s="8">
        <v>3</v>
      </c>
      <c r="B56" s="29" t="s">
        <v>27</v>
      </c>
      <c r="C56" s="44">
        <v>3000</v>
      </c>
      <c r="D56" s="43"/>
      <c r="E56" s="27">
        <f t="shared" si="6"/>
        <v>3000</v>
      </c>
      <c r="F56" s="16" t="s">
        <v>11</v>
      </c>
    </row>
    <row r="57" spans="1:6" ht="25.5" customHeight="1" thickBot="1" x14ac:dyDescent="0.25">
      <c r="A57" s="18">
        <v>7303</v>
      </c>
      <c r="B57" s="19" t="s">
        <v>66</v>
      </c>
      <c r="C57" s="47">
        <f>SUM(C54:C56)</f>
        <v>18000</v>
      </c>
      <c r="D57" s="39">
        <f t="shared" ref="D57:E57" si="7">SUM(D54:D56)</f>
        <v>0</v>
      </c>
      <c r="E57" s="52">
        <f t="shared" si="7"/>
        <v>18000</v>
      </c>
      <c r="F57" s="23"/>
    </row>
    <row r="58" spans="1:6" s="24" customFormat="1" ht="22.5" customHeight="1" thickBot="1" x14ac:dyDescent="0.25">
      <c r="A58" s="8"/>
      <c r="B58" s="29"/>
      <c r="C58" s="32"/>
      <c r="D58" s="48"/>
      <c r="E58" s="27"/>
      <c r="F58" s="13"/>
    </row>
    <row r="59" spans="1:6" s="42" customFormat="1" ht="42.75" customHeight="1" thickBot="1" x14ac:dyDescent="0.25">
      <c r="A59" s="9">
        <v>7305</v>
      </c>
      <c r="B59" s="33" t="s">
        <v>4</v>
      </c>
      <c r="C59" s="30"/>
      <c r="D59" s="26"/>
      <c r="E59" s="27"/>
      <c r="F59" s="13"/>
    </row>
    <row r="60" spans="1:6" s="38" customFormat="1" ht="19.5" customHeight="1" x14ac:dyDescent="0.2">
      <c r="A60" s="8">
        <v>1</v>
      </c>
      <c r="B60" s="29" t="s">
        <v>36</v>
      </c>
      <c r="C60" s="15"/>
      <c r="D60" s="11">
        <v>705000</v>
      </c>
      <c r="E60" s="27">
        <f t="shared" ref="E60:E61" si="8">SUM(C60:D60)</f>
        <v>705000</v>
      </c>
      <c r="F60" s="16" t="s">
        <v>11</v>
      </c>
    </row>
    <row r="61" spans="1:6" ht="19.5" customHeight="1" thickBot="1" x14ac:dyDescent="0.25">
      <c r="A61" s="8">
        <v>2</v>
      </c>
      <c r="B61" s="29" t="s">
        <v>58</v>
      </c>
      <c r="C61" s="15"/>
      <c r="D61" s="11">
        <f>120000+139062</f>
        <v>259062</v>
      </c>
      <c r="E61" s="27">
        <f t="shared" si="8"/>
        <v>259062</v>
      </c>
      <c r="F61" s="16" t="s">
        <v>11</v>
      </c>
    </row>
    <row r="62" spans="1:6" ht="25.5" customHeight="1" thickBot="1" x14ac:dyDescent="0.25">
      <c r="A62" s="18">
        <v>7305</v>
      </c>
      <c r="B62" s="19" t="s">
        <v>59</v>
      </c>
      <c r="C62" s="20">
        <f>SUM(C60:C61)</f>
        <v>0</v>
      </c>
      <c r="D62" s="39">
        <f>SUM(D60:D61)</f>
        <v>964062</v>
      </c>
      <c r="E62" s="34">
        <f>SUM(E60:E61)</f>
        <v>964062</v>
      </c>
      <c r="F62" s="23"/>
    </row>
    <row r="63" spans="1:6" s="24" customFormat="1" ht="22.5" customHeight="1" x14ac:dyDescent="0.2">
      <c r="A63" s="8"/>
      <c r="B63" s="10"/>
      <c r="C63" s="17"/>
      <c r="D63" s="11"/>
      <c r="E63" s="27"/>
      <c r="F63" s="13"/>
    </row>
    <row r="64" spans="1:6" s="28" customFormat="1" ht="22.5" customHeight="1" thickBot="1" x14ac:dyDescent="0.25">
      <c r="A64" s="9">
        <v>7306</v>
      </c>
      <c r="B64" s="33" t="s">
        <v>5</v>
      </c>
      <c r="C64" s="17"/>
      <c r="D64" s="11"/>
      <c r="E64" s="27"/>
      <c r="F64" s="13"/>
    </row>
    <row r="65" spans="1:6" s="42" customFormat="1" ht="19.5" customHeight="1" thickBot="1" x14ac:dyDescent="0.25">
      <c r="A65" s="8">
        <v>1</v>
      </c>
      <c r="B65" s="29" t="s">
        <v>6</v>
      </c>
      <c r="C65" s="15">
        <v>6000</v>
      </c>
      <c r="D65" s="31"/>
      <c r="E65" s="27">
        <f t="shared" ref="E65:E69" si="9">SUM(C65:D65)</f>
        <v>6000</v>
      </c>
      <c r="F65" s="16" t="s">
        <v>11</v>
      </c>
    </row>
    <row r="66" spans="1:6" ht="19.5" customHeight="1" x14ac:dyDescent="0.2">
      <c r="A66" s="8">
        <v>2</v>
      </c>
      <c r="B66" s="29" t="s">
        <v>60</v>
      </c>
      <c r="C66" s="15"/>
      <c r="D66" s="31">
        <v>9000</v>
      </c>
      <c r="E66" s="27">
        <f t="shared" si="9"/>
        <v>9000</v>
      </c>
      <c r="F66" s="16" t="s">
        <v>11</v>
      </c>
    </row>
    <row r="67" spans="1:6" ht="19.5" customHeight="1" x14ac:dyDescent="0.2">
      <c r="A67" s="8">
        <v>3</v>
      </c>
      <c r="B67" s="29" t="s">
        <v>24</v>
      </c>
      <c r="C67" s="15"/>
      <c r="D67" s="31">
        <v>18000</v>
      </c>
      <c r="E67" s="27">
        <f t="shared" si="9"/>
        <v>18000</v>
      </c>
      <c r="F67" s="16" t="s">
        <v>11</v>
      </c>
    </row>
    <row r="68" spans="1:6" ht="19.5" customHeight="1" x14ac:dyDescent="0.2">
      <c r="A68" s="8">
        <v>4</v>
      </c>
      <c r="B68" s="29" t="s">
        <v>47</v>
      </c>
      <c r="C68" s="15"/>
      <c r="D68" s="31">
        <v>4000</v>
      </c>
      <c r="E68" s="27">
        <f t="shared" si="9"/>
        <v>4000</v>
      </c>
      <c r="F68" s="16" t="s">
        <v>11</v>
      </c>
    </row>
    <row r="69" spans="1:6" ht="19.5" customHeight="1" thickBot="1" x14ac:dyDescent="0.25">
      <c r="A69" s="8">
        <v>5</v>
      </c>
      <c r="B69" s="29" t="s">
        <v>48</v>
      </c>
      <c r="C69" s="44">
        <v>2000</v>
      </c>
      <c r="D69" s="11"/>
      <c r="E69" s="27">
        <f t="shared" si="9"/>
        <v>2000</v>
      </c>
      <c r="F69" s="16" t="s">
        <v>11</v>
      </c>
    </row>
    <row r="70" spans="1:6" ht="19.5" thickBot="1" x14ac:dyDescent="0.25">
      <c r="A70" s="18">
        <v>7306</v>
      </c>
      <c r="B70" s="19" t="s">
        <v>42</v>
      </c>
      <c r="C70" s="20">
        <f>SUM(C65:C69)</f>
        <v>8000</v>
      </c>
      <c r="D70" s="20">
        <f>SUM(D65:D69)</f>
        <v>31000</v>
      </c>
      <c r="E70" s="20">
        <f>SUM(E65:E69)</f>
        <v>39000</v>
      </c>
      <c r="F70" s="23"/>
    </row>
    <row r="71" spans="1:6" ht="38.25" thickBot="1" x14ac:dyDescent="0.25">
      <c r="A71" s="18">
        <v>7300</v>
      </c>
      <c r="B71" s="36" t="s">
        <v>18</v>
      </c>
      <c r="C71" s="41">
        <f>C51+C57+C62+C70</f>
        <v>96900</v>
      </c>
      <c r="D71" s="21">
        <f>D51+D57+D62+D70</f>
        <v>995062</v>
      </c>
      <c r="E71" s="22">
        <f>SUM(C71:D71)</f>
        <v>1091962</v>
      </c>
      <c r="F71" s="23"/>
    </row>
    <row r="72" spans="1:6" ht="38.25" thickBot="1" x14ac:dyDescent="0.25">
      <c r="A72" s="18" t="s">
        <v>23</v>
      </c>
      <c r="B72" s="36" t="s">
        <v>22</v>
      </c>
      <c r="C72" s="41">
        <f>C43+C71</f>
        <v>1810913</v>
      </c>
      <c r="D72" s="21">
        <f>D43+D71</f>
        <v>2582881</v>
      </c>
      <c r="E72" s="22">
        <f>SUM(C72:D72)</f>
        <v>4393794</v>
      </c>
      <c r="F72" s="23"/>
    </row>
    <row r="73" spans="1:6" ht="19.5" thickBot="1" x14ac:dyDescent="0.25">
      <c r="A73" s="9"/>
      <c r="B73" s="33"/>
      <c r="C73" s="17"/>
      <c r="D73" s="11"/>
      <c r="E73" s="27"/>
      <c r="F73" s="13"/>
    </row>
    <row r="74" spans="1:6" ht="19.5" thickBot="1" x14ac:dyDescent="0.25">
      <c r="A74" s="18">
        <v>7000</v>
      </c>
      <c r="B74" s="36" t="s">
        <v>43</v>
      </c>
      <c r="C74" s="37">
        <f>SUM(C71,C43,C14)</f>
        <v>1960913</v>
      </c>
      <c r="D74" s="37">
        <f>SUM(D71,D43,D14)</f>
        <v>2732881</v>
      </c>
      <c r="E74" s="34">
        <f>SUM(C74:D74)</f>
        <v>4693794</v>
      </c>
      <c r="F74" s="23"/>
    </row>
  </sheetData>
  <mergeCells count="9">
    <mergeCell ref="A1:F1"/>
    <mergeCell ref="A2:E2"/>
    <mergeCell ref="A4:A7"/>
    <mergeCell ref="B4:B7"/>
    <mergeCell ref="C4:E4"/>
    <mergeCell ref="F4:F7"/>
    <mergeCell ref="C5:C7"/>
    <mergeCell ref="D5:D7"/>
    <mergeCell ref="E5:E7"/>
  </mergeCells>
  <phoneticPr fontId="0" type="noConversion"/>
  <printOptions horizontalCentered="1"/>
  <pageMargins left="3.937007874015748E-2" right="3.937007874015748E-2" top="0.39370078740157483" bottom="0.27559055118110237" header="0.11811023622047245" footer="0.11811023622047245"/>
  <pageSetup paperSize="9" scale="60" orientation="landscape" horizontalDpi="300" verticalDpi="300" r:id="rId1"/>
  <headerFooter alignWithMargins="0">
    <oddHeader>&amp;R &amp;9 &amp;10 18. melléklet</oddHeader>
  </headerFooter>
  <rowBreaks count="1" manualBreakCount="1">
    <brk id="42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2</vt:i4>
      </vt:variant>
    </vt:vector>
  </HeadingPairs>
  <TitlesOfParts>
    <vt:vector size="3" baseType="lpstr">
      <vt:lpstr>tartalék</vt:lpstr>
      <vt:lpstr>tartalék!Nyomtatási_cím</vt:lpstr>
      <vt:lpstr>tartalék!Nyomtatási_terület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VII. Ker Erzsébetváros</dc:creator>
  <cp:lastModifiedBy>Bodzsár Tímea</cp:lastModifiedBy>
  <cp:lastPrinted>2025-02-03T09:41:11Z</cp:lastPrinted>
  <dcterms:created xsi:type="dcterms:W3CDTF">2000-02-06T06:27:57Z</dcterms:created>
  <dcterms:modified xsi:type="dcterms:W3CDTF">2025-02-18T07:39:49Z</dcterms:modified>
</cp:coreProperties>
</file>