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Következő rendelet módosítás\Rendelet\"/>
    </mc:Choice>
  </mc:AlternateContent>
  <bookViews>
    <workbookView xWindow="480" yWindow="180" windowWidth="27795" windowHeight="12525"/>
  </bookViews>
  <sheets>
    <sheet name="finanszírozás" sheetId="1" r:id="rId1"/>
  </sheets>
  <definedNames>
    <definedName name="_xlnm.Print_Titles" localSheetId="0">finanszírozás!$5:$10</definedName>
    <definedName name="_xlnm.Print_Area" localSheetId="0">finanszírozás!$A$1:$E$118</definedName>
  </definedNames>
  <calcPr calcId="152511"/>
</workbook>
</file>

<file path=xl/calcChain.xml><?xml version="1.0" encoding="utf-8"?>
<calcChain xmlns="http://schemas.openxmlformats.org/spreadsheetml/2006/main">
  <c r="D37" i="1" l="1"/>
  <c r="E33" i="1"/>
  <c r="D42" i="1" l="1"/>
  <c r="C42" i="1"/>
  <c r="E38" i="1"/>
  <c r="E37" i="1"/>
  <c r="E36" i="1"/>
  <c r="E35" i="1"/>
  <c r="E34" i="1" l="1"/>
  <c r="E32" i="1"/>
  <c r="E31" i="1"/>
  <c r="E30" i="1"/>
  <c r="E29" i="1"/>
  <c r="E28" i="1"/>
  <c r="D26" i="1" l="1"/>
  <c r="E25" i="1"/>
  <c r="C26" i="1"/>
  <c r="D22" i="1"/>
  <c r="D43" i="1" s="1"/>
  <c r="C22" i="1"/>
  <c r="C43" i="1" s="1"/>
  <c r="E21" i="1"/>
  <c r="E20" i="1"/>
  <c r="E19" i="1"/>
  <c r="E18" i="1"/>
  <c r="E17" i="1"/>
  <c r="E16" i="1"/>
  <c r="E15" i="1"/>
  <c r="E14" i="1"/>
  <c r="E13" i="1"/>
  <c r="E39" i="1"/>
  <c r="E40" i="1"/>
  <c r="E24" i="1" l="1"/>
  <c r="E26" i="1" s="1"/>
  <c r="E22" i="1"/>
  <c r="C117" i="1" l="1"/>
  <c r="D117" i="1"/>
  <c r="E114" i="1"/>
  <c r="E72" i="1"/>
  <c r="E41" i="1" l="1"/>
  <c r="E42" i="1" s="1"/>
  <c r="E43" i="1" s="1"/>
  <c r="C118" i="1" l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6" i="1"/>
  <c r="E117" i="1"/>
  <c r="D92" i="1" l="1"/>
  <c r="D93" i="1"/>
  <c r="E93" i="1" s="1"/>
  <c r="D118" i="1" l="1"/>
  <c r="E92" i="1"/>
  <c r="E46" i="1"/>
  <c r="E118" i="1" s="1"/>
</calcChain>
</file>

<file path=xl/sharedStrings.xml><?xml version="1.0" encoding="utf-8"?>
<sst xmlns="http://schemas.openxmlformats.org/spreadsheetml/2006/main" count="129" uniqueCount="117">
  <si>
    <t>Budapest Főváros VII. Kerület Erzsébetváros Önkormányzata</t>
  </si>
  <si>
    <t>ezer Ft</t>
  </si>
  <si>
    <t>Megnevezés</t>
  </si>
  <si>
    <t>biztosított feladatok</t>
  </si>
  <si>
    <t>Összesen</t>
  </si>
  <si>
    <t>Címszám</t>
  </si>
  <si>
    <t>Önkormányzat működése (szolidaritási hozzájárulás)</t>
  </si>
  <si>
    <t>Zöldfelület fenntartás</t>
  </si>
  <si>
    <t>Játszótéri eszközök üzemeltetése, karbantartása</t>
  </si>
  <si>
    <t>VII. kerület közterületek hétközbeni és hétvégi kézi és gépi takarítása, valamint egyéb közterületi köztisztasági feladatok</t>
  </si>
  <si>
    <t xml:space="preserve">Kisállat tetemek elszállítása </t>
  </si>
  <si>
    <t xml:space="preserve">Mobil illemhelyek üzemeltetése </t>
  </si>
  <si>
    <t xml:space="preserve">Graffiti mentesítés, kutyafuttatók karbantartása és üzemeltetése </t>
  </si>
  <si>
    <t>Elektromos töltőállomások üzemeltetése</t>
  </si>
  <si>
    <t>Közüzemi díjak</t>
  </si>
  <si>
    <t>Közterületek karácsonyi díszkivilágítása</t>
  </si>
  <si>
    <t>Egyéb városüzemeltetési, felújítási, beruházási feladatok bonyolítói, ellenőrzési és végrehajtási feladatai</t>
  </si>
  <si>
    <t>Erzsébetváros Kft. menedzsment szerződés</t>
  </si>
  <si>
    <t>Közbeszerzési eljárások teljes körű lebonyolítása</t>
  </si>
  <si>
    <t>Felújítási, beruházási feladatok bonyolítói és egyéb kiadásai</t>
  </si>
  <si>
    <t>Önkormányzati tulajdonú ingatlanok karbantartása, erzsébetvárosi gyorsszervíz szolgáltatás</t>
  </si>
  <si>
    <t>Önkormányzati tulajdonú ingatlanok üzemeltetése, fenntartása</t>
  </si>
  <si>
    <t>Önkormányzati tulajdonú ingatlanok közüzemi díja</t>
  </si>
  <si>
    <t>Növényesítési pályázat</t>
  </si>
  <si>
    <t>Garay téri Piac üzemeltetési kiadásai</t>
  </si>
  <si>
    <t>Klauzál téri Csarnok üzemeltetési kiadásai</t>
  </si>
  <si>
    <t>Golgota Keresztény Gyülekezet támogatása (hideg időjárás miatt kialakult krízishelyzet)</t>
  </si>
  <si>
    <t>Budapesti Rendőr-főkapitányság járőrszolgálati tevékenység, túlszolgálat</t>
  </si>
  <si>
    <t>Közterületi térfigyelő rendszer rendőrségi működtetése</t>
  </si>
  <si>
    <t>Kapufigyelő rendszer kialakításának támogatása</t>
  </si>
  <si>
    <t xml:space="preserve">Nyílászáró-csere pályázati támogatás magánszemélyek részére </t>
  </si>
  <si>
    <t>Társasházak teherhordó épületszerkezeteinek és épületgépészeti rendszereinek rendeltetését gátló javító munkáinak Társasház Felújítási Pályázat támogatása</t>
  </si>
  <si>
    <t>Általános társasház felújítási pályázat</t>
  </si>
  <si>
    <t>Damjanich utca 46. fszt. irodahelyiség felújítása</t>
  </si>
  <si>
    <t>Tiszta utca, rendes ház pályázat</t>
  </si>
  <si>
    <t xml:space="preserve">2023. évi tervezett belső hiányból és finanszírozási bevételek terhére 
</t>
  </si>
  <si>
    <t>2023. évi tervezett működési előirányzat</t>
  </si>
  <si>
    <t>2023. évi tervezett felhalmozási előirányzat</t>
  </si>
  <si>
    <t>2023. évi feladatok:</t>
  </si>
  <si>
    <t>2022. évről áthúzódó kiadások:</t>
  </si>
  <si>
    <t>2101-21</t>
  </si>
  <si>
    <t>Erzsébetvárosi Kópévár Óvoda</t>
  </si>
  <si>
    <t>2101-22</t>
  </si>
  <si>
    <t>Erzsébetvárosi Nefelejcs Óvoda</t>
  </si>
  <si>
    <t>2101-24</t>
  </si>
  <si>
    <t>Erzsébetvárosi Bóbita Óvoda</t>
  </si>
  <si>
    <t>2101-25</t>
  </si>
  <si>
    <t>Erzsébetvárosi Magonc Óvoda</t>
  </si>
  <si>
    <t>2101-27</t>
  </si>
  <si>
    <t>Erzsébetvárosi Csicsergő Óvoda</t>
  </si>
  <si>
    <t>Erzsébetváros Rendészeti Igazgatósága</t>
  </si>
  <si>
    <t>Rózsák tere műemlék illemhely felújítása</t>
  </si>
  <si>
    <t>4 db magasnyomású mosóberendezés és tartozékai beszerzése</t>
  </si>
  <si>
    <t>Takarítógép beszerzés</t>
  </si>
  <si>
    <t>Szállítóeszközök - zöldfelület fenntartáshoz</t>
  </si>
  <si>
    <t>Kertészeti eszközök beszerzése</t>
  </si>
  <si>
    <t>Király utca 15. szám alatti társasház homlokzatán található erkélyek felújítása</t>
  </si>
  <si>
    <t>Kéményfelújítás (45 db lakás)</t>
  </si>
  <si>
    <t>Önkormányzati tulajdonban lévő ingatlanokban elektromos fűtés- és meleg víz előállítására alkalmas rendszerek felújítása (25 db lakás)</t>
  </si>
  <si>
    <t>Király utca 49. és 55. szám alatti ingatlanok elektromos hálózatának felújítása</t>
  </si>
  <si>
    <t>Nefelejcs utca 63. szám alatti épület átalakítási, felújítási munkáinak tervezése, kivitelezése</t>
  </si>
  <si>
    <t>Önkormányzati tulajdonú lakóingatlanok rendeltetésszerű lakhatásra való alkalmassá tétele (15 db lakás)</t>
  </si>
  <si>
    <t>Garay utca 48. sz. ingatlanban élet– és balesetveszély elhárítása érdekében elektromos elosztószekrény cseréje és szabványosítás</t>
  </si>
  <si>
    <t>Út- és járdafenntartás</t>
  </si>
  <si>
    <t xml:space="preserve">Talajvízfigyelő kutak üzemeltetése, karbantartása </t>
  </si>
  <si>
    <t>Hulladékgyűjtő konténerek beszerzése</t>
  </si>
  <si>
    <t xml:space="preserve">Ügyvédi díj </t>
  </si>
  <si>
    <t>Veszélyes hulladékgyűjtés a lomtalanítással érintett napokon</t>
  </si>
  <si>
    <t>Egyéb környezet- és természetvédelmi feladatok</t>
  </si>
  <si>
    <t>Környezeti nevelés program</t>
  </si>
  <si>
    <t>Zöld rendezvények szervezése (Föld Napja, Kerékpáros Nap)</t>
  </si>
  <si>
    <t>Rendkívüli támogatások - Közösségi költségvetési keret</t>
  </si>
  <si>
    <t>Üdülők üzemeltetése</t>
  </si>
  <si>
    <t>Ételt az Életért Közhasznú Alapítvány támogatása</t>
  </si>
  <si>
    <t>Önkormányzat előző évi maradványának tervezett felhasználása összesen</t>
  </si>
  <si>
    <t>LIFE in RUNOFF című LIFE20 CCA/HU/001774 pályázat</t>
  </si>
  <si>
    <t>Elisabeth A-I-R Nemzetközi Műteremprogram</t>
  </si>
  <si>
    <t>Előző évi maradvány terhére vállalt önkormányzati kötelezettségek (2022. évről áthúzódó kiadások és új feladatok):</t>
  </si>
  <si>
    <t xml:space="preserve">Garay utca 5. szám alatti villámvédelmi rendszer tervezése </t>
  </si>
  <si>
    <t>Király utca 51.  szám alatti üzlethelyiség felújítása (Helyiség bérleti díjba beszámítás)</t>
  </si>
  <si>
    <t>Szövetség utca 15. 1. em. 1.ajtó – baleset- és életveszély elhárítás miatti elektromos felújítás</t>
  </si>
  <si>
    <t>Ballagi Mór utca 8. fszt. 11. – baleset- és életveszély elhárítás miatti elektromos felújítás</t>
  </si>
  <si>
    <t>Önkormányzati egyéb feladatok kiadásai</t>
  </si>
  <si>
    <t>Lakások bérbeadásával és értékesítésével kapcsolatos közvetlen kiadások</t>
  </si>
  <si>
    <t>Önkormányzati tulajdonú ingatlanok és helyiségek bérbeadásával és értékesítésével  kapcsolatos közvetlen kiadások</t>
  </si>
  <si>
    <t xml:space="preserve">Tárgyi eszközök beszerzése Erzsébetváros Kft. részére - 2022. évről áthúzódó </t>
  </si>
  <si>
    <t>Parkolásüzemeltetési feladatok</t>
  </si>
  <si>
    <t>Egyéb pénzügyi műveletek előirányzata</t>
  </si>
  <si>
    <t>Oszlopos virágtartó beszerzése, kihelyezése</t>
  </si>
  <si>
    <t>Planténerbeszerzés és kihelyezés</t>
  </si>
  <si>
    <t>I. Erzsébetváros Önkormányzata előző évi maradványának tervezett felhasználása:</t>
  </si>
  <si>
    <t>Költségvetési intézmények előző évi maradványának tervezett felhasználása:</t>
  </si>
  <si>
    <t>Bischitz Johanna Integrált Humán Szolgáltató Központ</t>
  </si>
  <si>
    <t>2101-23</t>
  </si>
  <si>
    <t>Erzsébetvárosi Brunszvik Teréz Óvoda</t>
  </si>
  <si>
    <t>2101-26</t>
  </si>
  <si>
    <t>Erzsébetvárosi Dob Óvoda</t>
  </si>
  <si>
    <t>Költségvetési intézmények előző évi maradványának tervezett felhasználása összesen</t>
  </si>
  <si>
    <t>Igazgatási apparátus és Polgármesteri Hivatal előirányzata</t>
  </si>
  <si>
    <t>Polgármesteri Hivatal előző évi maradványának tervezett felhasználása összesen</t>
  </si>
  <si>
    <t>Polgármesteri Hivatal előző évi maradványának tervezett felhasználása:</t>
  </si>
  <si>
    <t>Népszámlálás központi forrás</t>
  </si>
  <si>
    <t>Egyéb városüzemeltetési feladatok</t>
  </si>
  <si>
    <t>Egyéb szociális és gyermekjóléti szolgáltatás</t>
  </si>
  <si>
    <t>Rendezvények, stratégiai feladatok</t>
  </si>
  <si>
    <t xml:space="preserve">Ellátási szerződések alapján nyújtott támogatások és egyéb működési célú támogatások államháztartáson kívülre </t>
  </si>
  <si>
    <t>Egyéb felhalmozási célú támogatások államháztartáson belülre</t>
  </si>
  <si>
    <t>Önkormányzati felújítások</t>
  </si>
  <si>
    <t>Önkormányzati beruházások</t>
  </si>
  <si>
    <t>Társasházak felújításához támogatás és kölcsön nyújtása</t>
  </si>
  <si>
    <t>Központilag kezelt ágazati feladatok</t>
  </si>
  <si>
    <t>Pályázatok előkészítése</t>
  </si>
  <si>
    <t>II. Lekötött bankbetétek megszüntetéséből származó bevétel tervezett felhasználása:</t>
  </si>
  <si>
    <t>I. Erzsébetváros Önkormányzata előző évi maradványának tervezett felhasználása mindösszesen</t>
  </si>
  <si>
    <t>II. Lekötött bankbetétek megszüntetéséből származó bevétel tervezett felhasználása összesen</t>
  </si>
  <si>
    <t>EUCF- energiahatékonysági beruházási koncepció</t>
  </si>
  <si>
    <t>Központi, irányító szervi támogatás folyósítása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</si>
</sst>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5">
    <xf numFmtId="0" fontId="0" fillId="0" borderId="0" xfId="0"/>
    <xf numFmtId="0" fontId="3" fillId="0" borderId="0" xfId="1" applyFont="1" applyFill="1" applyAlignment="1">
      <alignment vertical="center"/>
    </xf>
    <xf numFmtId="0" fontId="3" fillId="0" borderId="0" xfId="1" applyFont="1" applyFill="1" applyBorder="1" applyAlignment="1">
      <alignment vertical="center"/>
    </xf>
    <xf numFmtId="0" fontId="3" fillId="0" borderId="0" xfId="1" applyFont="1" applyFill="1" applyBorder="1" applyAlignment="1">
      <alignment horizontal="right" vertical="center"/>
    </xf>
    <xf numFmtId="0" fontId="3" fillId="0" borderId="1" xfId="1" applyFont="1" applyFill="1" applyBorder="1" applyAlignment="1">
      <alignment horizontal="center" vertical="center"/>
    </xf>
    <xf numFmtId="0" fontId="3" fillId="0" borderId="2" xfId="1" applyFont="1" applyFill="1" applyBorder="1" applyAlignment="1">
      <alignment horizontal="center" vertical="center"/>
    </xf>
    <xf numFmtId="0" fontId="2" fillId="0" borderId="0" xfId="1" applyFont="1" applyFill="1" applyAlignment="1">
      <alignment vertical="center"/>
    </xf>
    <xf numFmtId="0" fontId="3" fillId="0" borderId="3" xfId="1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Continuous" vertical="center"/>
    </xf>
    <xf numFmtId="0" fontId="3" fillId="0" borderId="3" xfId="0" applyFont="1" applyFill="1" applyBorder="1" applyAlignment="1">
      <alignment vertical="center" wrapText="1"/>
    </xf>
    <xf numFmtId="3" fontId="3" fillId="0" borderId="2" xfId="1" applyNumberFormat="1" applyFont="1" applyFill="1" applyBorder="1" applyAlignment="1">
      <alignment vertical="center"/>
    </xf>
    <xf numFmtId="3" fontId="3" fillId="0" borderId="3" xfId="1" applyNumberFormat="1" applyFont="1" applyFill="1" applyBorder="1" applyAlignment="1">
      <alignment vertical="center"/>
    </xf>
    <xf numFmtId="3" fontId="2" fillId="0" borderId="8" xfId="1" applyNumberFormat="1" applyFont="1" applyFill="1" applyBorder="1" applyAlignment="1">
      <alignment vertical="center"/>
    </xf>
    <xf numFmtId="3" fontId="2" fillId="0" borderId="9" xfId="1" applyNumberFormat="1" applyFont="1" applyFill="1" applyBorder="1" applyAlignment="1">
      <alignment vertical="center"/>
    </xf>
    <xf numFmtId="1" fontId="2" fillId="0" borderId="10" xfId="0" applyNumberFormat="1" applyFont="1" applyFill="1" applyBorder="1" applyAlignment="1">
      <alignment horizontal="centerContinuous" vertical="center"/>
    </xf>
    <xf numFmtId="3" fontId="2" fillId="0" borderId="11" xfId="1" applyNumberFormat="1" applyFont="1" applyFill="1" applyBorder="1" applyAlignment="1">
      <alignment vertical="center"/>
    </xf>
    <xf numFmtId="3" fontId="2" fillId="0" borderId="12" xfId="1" applyNumberFormat="1" applyFont="1" applyFill="1" applyBorder="1" applyAlignment="1">
      <alignment vertical="center"/>
    </xf>
    <xf numFmtId="0" fontId="2" fillId="0" borderId="3" xfId="1" applyFont="1" applyFill="1" applyBorder="1" applyAlignment="1">
      <alignment vertical="center" wrapText="1"/>
    </xf>
    <xf numFmtId="1" fontId="2" fillId="0" borderId="1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vertical="center" wrapText="1"/>
    </xf>
    <xf numFmtId="3" fontId="2" fillId="0" borderId="3" xfId="1" applyNumberFormat="1" applyFont="1" applyFill="1" applyBorder="1" applyAlignment="1">
      <alignment vertical="center"/>
    </xf>
    <xf numFmtId="3" fontId="2" fillId="0" borderId="2" xfId="1" applyNumberFormat="1" applyFont="1" applyFill="1" applyBorder="1" applyAlignment="1">
      <alignment vertical="center"/>
    </xf>
    <xf numFmtId="1" fontId="3" fillId="0" borderId="1" xfId="0" quotePrefix="1" applyNumberFormat="1" applyFont="1" applyFill="1" applyBorder="1" applyAlignment="1">
      <alignment horizontal="centerContinuous" vertical="center"/>
    </xf>
    <xf numFmtId="3" fontId="3" fillId="0" borderId="3" xfId="1" applyNumberFormat="1" applyFont="1" applyFill="1" applyBorder="1" applyAlignment="1">
      <alignment horizontal="right" vertical="center"/>
    </xf>
    <xf numFmtId="3" fontId="3" fillId="0" borderId="2" xfId="1" applyNumberFormat="1" applyFont="1" applyFill="1" applyBorder="1" applyAlignment="1">
      <alignment horizontal="right" vertical="center"/>
    </xf>
    <xf numFmtId="1" fontId="3" fillId="0" borderId="13" xfId="0" applyNumberFormat="1" applyFont="1" applyFill="1" applyBorder="1" applyAlignment="1">
      <alignment horizontal="centerContinuous" vertical="center"/>
    </xf>
    <xf numFmtId="0" fontId="3" fillId="0" borderId="14" xfId="0" applyFont="1" applyFill="1" applyBorder="1" applyAlignment="1">
      <alignment vertical="center" wrapText="1"/>
    </xf>
    <xf numFmtId="3" fontId="3" fillId="0" borderId="14" xfId="1" applyNumberFormat="1" applyFont="1" applyFill="1" applyBorder="1" applyAlignment="1">
      <alignment vertical="center"/>
    </xf>
    <xf numFmtId="3" fontId="3" fillId="0" borderId="15" xfId="1" applyNumberFormat="1" applyFont="1" applyFill="1" applyBorder="1" applyAlignment="1">
      <alignment vertical="center"/>
    </xf>
    <xf numFmtId="1" fontId="2" fillId="0" borderId="7" xfId="0" applyNumberFormat="1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/>
    </xf>
    <xf numFmtId="0" fontId="2" fillId="0" borderId="2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left" vertical="center"/>
    </xf>
    <xf numFmtId="0" fontId="3" fillId="0" borderId="3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/>
    </xf>
    <xf numFmtId="3" fontId="2" fillId="0" borderId="3" xfId="1" applyNumberFormat="1" applyFont="1" applyFill="1" applyBorder="1" applyAlignment="1">
      <alignment horizontal="right" vertical="center"/>
    </xf>
    <xf numFmtId="3" fontId="2" fillId="0" borderId="2" xfId="1" applyNumberFormat="1" applyFont="1" applyFill="1" applyBorder="1" applyAlignment="1">
      <alignment horizontal="right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18" xfId="1" applyFont="1" applyFill="1" applyBorder="1" applyAlignment="1">
      <alignment vertical="center"/>
    </xf>
    <xf numFmtId="1" fontId="3" fillId="0" borderId="10" xfId="0" applyNumberFormat="1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vertical="center" wrapText="1"/>
    </xf>
    <xf numFmtId="3" fontId="3" fillId="0" borderId="11" xfId="1" applyNumberFormat="1" applyFont="1" applyFill="1" applyBorder="1" applyAlignment="1">
      <alignment vertical="center"/>
    </xf>
    <xf numFmtId="3" fontId="3" fillId="0" borderId="12" xfId="1" applyNumberFormat="1" applyFont="1" applyFill="1" applyBorder="1" applyAlignment="1">
      <alignment vertical="center"/>
    </xf>
    <xf numFmtId="1" fontId="3" fillId="0" borderId="19" xfId="0" applyNumberFormat="1" applyFont="1" applyFill="1" applyBorder="1" applyAlignment="1">
      <alignment horizontal="centerContinuous" vertical="center"/>
    </xf>
    <xf numFmtId="0" fontId="3" fillId="0" borderId="20" xfId="0" applyFont="1" applyFill="1" applyBorder="1" applyAlignment="1">
      <alignment vertical="center" wrapText="1"/>
    </xf>
    <xf numFmtId="3" fontId="3" fillId="0" borderId="20" xfId="1" applyNumberFormat="1" applyFont="1" applyFill="1" applyBorder="1" applyAlignment="1">
      <alignment vertical="center"/>
    </xf>
    <xf numFmtId="3" fontId="3" fillId="0" borderId="21" xfId="1" applyNumberFormat="1" applyFont="1" applyFill="1" applyBorder="1" applyAlignment="1">
      <alignment vertical="center"/>
    </xf>
    <xf numFmtId="0" fontId="3" fillId="0" borderId="22" xfId="1" applyFont="1" applyFill="1" applyBorder="1" applyAlignment="1">
      <alignment vertical="center"/>
    </xf>
    <xf numFmtId="0" fontId="2" fillId="0" borderId="16" xfId="0" applyFont="1" applyFill="1" applyBorder="1" applyAlignment="1">
      <alignment horizontal="left" vertical="center" wrapText="1"/>
    </xf>
    <xf numFmtId="0" fontId="2" fillId="0" borderId="17" xfId="0" applyFont="1" applyFill="1" applyBorder="1" applyAlignment="1">
      <alignment horizontal="left" vertical="center" wrapText="1"/>
    </xf>
    <xf numFmtId="0" fontId="2" fillId="0" borderId="16" xfId="1" applyFont="1" applyFill="1" applyBorder="1" applyAlignment="1">
      <alignment horizontal="left" vertical="center"/>
    </xf>
    <xf numFmtId="0" fontId="2" fillId="0" borderId="17" xfId="1" applyFont="1" applyFill="1" applyBorder="1" applyAlignment="1">
      <alignment horizontal="left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 wrapText="1"/>
    </xf>
    <xf numFmtId="0" fontId="2" fillId="0" borderId="4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2" fillId="0" borderId="5" xfId="1" applyFont="1" applyFill="1" applyBorder="1" applyAlignment="1">
      <alignment horizontal="center" vertical="center" wrapText="1"/>
    </xf>
    <xf numFmtId="0" fontId="2" fillId="0" borderId="3" xfId="1" applyFont="1" applyFill="1" applyBorder="1" applyAlignment="1">
      <alignment horizontal="center" vertical="center" wrapText="1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18"/>
  <sheetViews>
    <sheetView tabSelected="1" view="pageBreakPreview" topLeftCell="A106" zoomScaleNormal="100" zoomScaleSheetLayoutView="100" workbookViewId="0">
      <selection activeCell="A113" sqref="A113:XFD113"/>
    </sheetView>
  </sheetViews>
  <sheetFormatPr defaultRowHeight="18.75" x14ac:dyDescent="0.25"/>
  <cols>
    <col min="1" max="1" width="16.28515625" style="1" bestFit="1" customWidth="1"/>
    <col min="2" max="2" width="111.140625" style="1" customWidth="1"/>
    <col min="3" max="5" width="22.28515625" style="1" customWidth="1"/>
    <col min="6" max="157" width="9.140625" style="1"/>
    <col min="158" max="158" width="7.140625" style="1" customWidth="1"/>
    <col min="159" max="159" width="88.7109375" style="1" customWidth="1"/>
    <col min="160" max="160" width="14.5703125" style="1" customWidth="1"/>
    <col min="161" max="161" width="16.85546875" style="1" customWidth="1"/>
    <col min="162" max="162" width="14.7109375" style="1" customWidth="1"/>
    <col min="163" max="163" width="14.5703125" style="1" customWidth="1"/>
    <col min="164" max="164" width="16.85546875" style="1" customWidth="1"/>
    <col min="165" max="165" width="14.7109375" style="1" customWidth="1"/>
    <col min="166" max="166" width="14.5703125" style="1" customWidth="1"/>
    <col min="167" max="167" width="16.85546875" style="1" customWidth="1"/>
    <col min="168" max="168" width="14.7109375" style="1" customWidth="1"/>
    <col min="169" max="413" width="9.140625" style="1"/>
    <col min="414" max="414" width="7.140625" style="1" customWidth="1"/>
    <col min="415" max="415" width="88.7109375" style="1" customWidth="1"/>
    <col min="416" max="416" width="14.5703125" style="1" customWidth="1"/>
    <col min="417" max="417" width="16.85546875" style="1" customWidth="1"/>
    <col min="418" max="418" width="14.7109375" style="1" customWidth="1"/>
    <col min="419" max="419" width="14.5703125" style="1" customWidth="1"/>
    <col min="420" max="420" width="16.85546875" style="1" customWidth="1"/>
    <col min="421" max="421" width="14.7109375" style="1" customWidth="1"/>
    <col min="422" max="422" width="14.5703125" style="1" customWidth="1"/>
    <col min="423" max="423" width="16.85546875" style="1" customWidth="1"/>
    <col min="424" max="424" width="14.7109375" style="1" customWidth="1"/>
    <col min="425" max="669" width="9.140625" style="1"/>
    <col min="670" max="670" width="7.140625" style="1" customWidth="1"/>
    <col min="671" max="671" width="88.7109375" style="1" customWidth="1"/>
    <col min="672" max="672" width="14.5703125" style="1" customWidth="1"/>
    <col min="673" max="673" width="16.85546875" style="1" customWidth="1"/>
    <col min="674" max="674" width="14.7109375" style="1" customWidth="1"/>
    <col min="675" max="675" width="14.5703125" style="1" customWidth="1"/>
    <col min="676" max="676" width="16.85546875" style="1" customWidth="1"/>
    <col min="677" max="677" width="14.7109375" style="1" customWidth="1"/>
    <col min="678" max="678" width="14.5703125" style="1" customWidth="1"/>
    <col min="679" max="679" width="16.85546875" style="1" customWidth="1"/>
    <col min="680" max="680" width="14.7109375" style="1" customWidth="1"/>
    <col min="681" max="925" width="9.140625" style="1"/>
    <col min="926" max="926" width="7.140625" style="1" customWidth="1"/>
    <col min="927" max="927" width="88.7109375" style="1" customWidth="1"/>
    <col min="928" max="928" width="14.5703125" style="1" customWidth="1"/>
    <col min="929" max="929" width="16.85546875" style="1" customWidth="1"/>
    <col min="930" max="930" width="14.7109375" style="1" customWidth="1"/>
    <col min="931" max="931" width="14.5703125" style="1" customWidth="1"/>
    <col min="932" max="932" width="16.85546875" style="1" customWidth="1"/>
    <col min="933" max="933" width="14.7109375" style="1" customWidth="1"/>
    <col min="934" max="934" width="14.5703125" style="1" customWidth="1"/>
    <col min="935" max="935" width="16.85546875" style="1" customWidth="1"/>
    <col min="936" max="936" width="14.7109375" style="1" customWidth="1"/>
    <col min="937" max="1181" width="9.140625" style="1"/>
    <col min="1182" max="1182" width="7.140625" style="1" customWidth="1"/>
    <col min="1183" max="1183" width="88.7109375" style="1" customWidth="1"/>
    <col min="1184" max="1184" width="14.5703125" style="1" customWidth="1"/>
    <col min="1185" max="1185" width="16.85546875" style="1" customWidth="1"/>
    <col min="1186" max="1186" width="14.7109375" style="1" customWidth="1"/>
    <col min="1187" max="1187" width="14.5703125" style="1" customWidth="1"/>
    <col min="1188" max="1188" width="16.85546875" style="1" customWidth="1"/>
    <col min="1189" max="1189" width="14.7109375" style="1" customWidth="1"/>
    <col min="1190" max="1190" width="14.5703125" style="1" customWidth="1"/>
    <col min="1191" max="1191" width="16.85546875" style="1" customWidth="1"/>
    <col min="1192" max="1192" width="14.7109375" style="1" customWidth="1"/>
    <col min="1193" max="1437" width="9.140625" style="1"/>
    <col min="1438" max="1438" width="7.140625" style="1" customWidth="1"/>
    <col min="1439" max="1439" width="88.7109375" style="1" customWidth="1"/>
    <col min="1440" max="1440" width="14.5703125" style="1" customWidth="1"/>
    <col min="1441" max="1441" width="16.85546875" style="1" customWidth="1"/>
    <col min="1442" max="1442" width="14.7109375" style="1" customWidth="1"/>
    <col min="1443" max="1443" width="14.5703125" style="1" customWidth="1"/>
    <col min="1444" max="1444" width="16.85546875" style="1" customWidth="1"/>
    <col min="1445" max="1445" width="14.7109375" style="1" customWidth="1"/>
    <col min="1446" max="1446" width="14.5703125" style="1" customWidth="1"/>
    <col min="1447" max="1447" width="16.85546875" style="1" customWidth="1"/>
    <col min="1448" max="1448" width="14.7109375" style="1" customWidth="1"/>
    <col min="1449" max="1693" width="9.140625" style="1"/>
    <col min="1694" max="1694" width="7.140625" style="1" customWidth="1"/>
    <col min="1695" max="1695" width="88.7109375" style="1" customWidth="1"/>
    <col min="1696" max="1696" width="14.5703125" style="1" customWidth="1"/>
    <col min="1697" max="1697" width="16.85546875" style="1" customWidth="1"/>
    <col min="1698" max="1698" width="14.7109375" style="1" customWidth="1"/>
    <col min="1699" max="1699" width="14.5703125" style="1" customWidth="1"/>
    <col min="1700" max="1700" width="16.85546875" style="1" customWidth="1"/>
    <col min="1701" max="1701" width="14.7109375" style="1" customWidth="1"/>
    <col min="1702" max="1702" width="14.5703125" style="1" customWidth="1"/>
    <col min="1703" max="1703" width="16.85546875" style="1" customWidth="1"/>
    <col min="1704" max="1704" width="14.7109375" style="1" customWidth="1"/>
    <col min="1705" max="1949" width="9.140625" style="1"/>
    <col min="1950" max="1950" width="7.140625" style="1" customWidth="1"/>
    <col min="1951" max="1951" width="88.7109375" style="1" customWidth="1"/>
    <col min="1952" max="1952" width="14.5703125" style="1" customWidth="1"/>
    <col min="1953" max="1953" width="16.85546875" style="1" customWidth="1"/>
    <col min="1954" max="1954" width="14.7109375" style="1" customWidth="1"/>
    <col min="1955" max="1955" width="14.5703125" style="1" customWidth="1"/>
    <col min="1956" max="1956" width="16.85546875" style="1" customWidth="1"/>
    <col min="1957" max="1957" width="14.7109375" style="1" customWidth="1"/>
    <col min="1958" max="1958" width="14.5703125" style="1" customWidth="1"/>
    <col min="1959" max="1959" width="16.85546875" style="1" customWidth="1"/>
    <col min="1960" max="1960" width="14.7109375" style="1" customWidth="1"/>
    <col min="1961" max="2205" width="9.140625" style="1"/>
    <col min="2206" max="2206" width="7.140625" style="1" customWidth="1"/>
    <col min="2207" max="2207" width="88.7109375" style="1" customWidth="1"/>
    <col min="2208" max="2208" width="14.5703125" style="1" customWidth="1"/>
    <col min="2209" max="2209" width="16.85546875" style="1" customWidth="1"/>
    <col min="2210" max="2210" width="14.7109375" style="1" customWidth="1"/>
    <col min="2211" max="2211" width="14.5703125" style="1" customWidth="1"/>
    <col min="2212" max="2212" width="16.85546875" style="1" customWidth="1"/>
    <col min="2213" max="2213" width="14.7109375" style="1" customWidth="1"/>
    <col min="2214" max="2214" width="14.5703125" style="1" customWidth="1"/>
    <col min="2215" max="2215" width="16.85546875" style="1" customWidth="1"/>
    <col min="2216" max="2216" width="14.7109375" style="1" customWidth="1"/>
    <col min="2217" max="2461" width="9.140625" style="1"/>
    <col min="2462" max="2462" width="7.140625" style="1" customWidth="1"/>
    <col min="2463" max="2463" width="88.7109375" style="1" customWidth="1"/>
    <col min="2464" max="2464" width="14.5703125" style="1" customWidth="1"/>
    <col min="2465" max="2465" width="16.85546875" style="1" customWidth="1"/>
    <col min="2466" max="2466" width="14.7109375" style="1" customWidth="1"/>
    <col min="2467" max="2467" width="14.5703125" style="1" customWidth="1"/>
    <col min="2468" max="2468" width="16.85546875" style="1" customWidth="1"/>
    <col min="2469" max="2469" width="14.7109375" style="1" customWidth="1"/>
    <col min="2470" max="2470" width="14.5703125" style="1" customWidth="1"/>
    <col min="2471" max="2471" width="16.85546875" style="1" customWidth="1"/>
    <col min="2472" max="2472" width="14.7109375" style="1" customWidth="1"/>
    <col min="2473" max="2717" width="9.140625" style="1"/>
    <col min="2718" max="2718" width="7.140625" style="1" customWidth="1"/>
    <col min="2719" max="2719" width="88.7109375" style="1" customWidth="1"/>
    <col min="2720" max="2720" width="14.5703125" style="1" customWidth="1"/>
    <col min="2721" max="2721" width="16.85546875" style="1" customWidth="1"/>
    <col min="2722" max="2722" width="14.7109375" style="1" customWidth="1"/>
    <col min="2723" max="2723" width="14.5703125" style="1" customWidth="1"/>
    <col min="2724" max="2724" width="16.85546875" style="1" customWidth="1"/>
    <col min="2725" max="2725" width="14.7109375" style="1" customWidth="1"/>
    <col min="2726" max="2726" width="14.5703125" style="1" customWidth="1"/>
    <col min="2727" max="2727" width="16.85546875" style="1" customWidth="1"/>
    <col min="2728" max="2728" width="14.7109375" style="1" customWidth="1"/>
    <col min="2729" max="2973" width="9.140625" style="1"/>
    <col min="2974" max="2974" width="7.140625" style="1" customWidth="1"/>
    <col min="2975" max="2975" width="88.7109375" style="1" customWidth="1"/>
    <col min="2976" max="2976" width="14.5703125" style="1" customWidth="1"/>
    <col min="2977" max="2977" width="16.85546875" style="1" customWidth="1"/>
    <col min="2978" max="2978" width="14.7109375" style="1" customWidth="1"/>
    <col min="2979" max="2979" width="14.5703125" style="1" customWidth="1"/>
    <col min="2980" max="2980" width="16.85546875" style="1" customWidth="1"/>
    <col min="2981" max="2981" width="14.7109375" style="1" customWidth="1"/>
    <col min="2982" max="2982" width="14.5703125" style="1" customWidth="1"/>
    <col min="2983" max="2983" width="16.85546875" style="1" customWidth="1"/>
    <col min="2984" max="2984" width="14.7109375" style="1" customWidth="1"/>
    <col min="2985" max="3229" width="9.140625" style="1"/>
    <col min="3230" max="3230" width="7.140625" style="1" customWidth="1"/>
    <col min="3231" max="3231" width="88.7109375" style="1" customWidth="1"/>
    <col min="3232" max="3232" width="14.5703125" style="1" customWidth="1"/>
    <col min="3233" max="3233" width="16.85546875" style="1" customWidth="1"/>
    <col min="3234" max="3234" width="14.7109375" style="1" customWidth="1"/>
    <col min="3235" max="3235" width="14.5703125" style="1" customWidth="1"/>
    <col min="3236" max="3236" width="16.85546875" style="1" customWidth="1"/>
    <col min="3237" max="3237" width="14.7109375" style="1" customWidth="1"/>
    <col min="3238" max="3238" width="14.5703125" style="1" customWidth="1"/>
    <col min="3239" max="3239" width="16.85546875" style="1" customWidth="1"/>
    <col min="3240" max="3240" width="14.7109375" style="1" customWidth="1"/>
    <col min="3241" max="3485" width="9.140625" style="1"/>
    <col min="3486" max="3486" width="7.140625" style="1" customWidth="1"/>
    <col min="3487" max="3487" width="88.7109375" style="1" customWidth="1"/>
    <col min="3488" max="3488" width="14.5703125" style="1" customWidth="1"/>
    <col min="3489" max="3489" width="16.85546875" style="1" customWidth="1"/>
    <col min="3490" max="3490" width="14.7109375" style="1" customWidth="1"/>
    <col min="3491" max="3491" width="14.5703125" style="1" customWidth="1"/>
    <col min="3492" max="3492" width="16.85546875" style="1" customWidth="1"/>
    <col min="3493" max="3493" width="14.7109375" style="1" customWidth="1"/>
    <col min="3494" max="3494" width="14.5703125" style="1" customWidth="1"/>
    <col min="3495" max="3495" width="16.85546875" style="1" customWidth="1"/>
    <col min="3496" max="3496" width="14.7109375" style="1" customWidth="1"/>
    <col min="3497" max="3741" width="9.140625" style="1"/>
    <col min="3742" max="3742" width="7.140625" style="1" customWidth="1"/>
    <col min="3743" max="3743" width="88.7109375" style="1" customWidth="1"/>
    <col min="3744" max="3744" width="14.5703125" style="1" customWidth="1"/>
    <col min="3745" max="3745" width="16.85546875" style="1" customWidth="1"/>
    <col min="3746" max="3746" width="14.7109375" style="1" customWidth="1"/>
    <col min="3747" max="3747" width="14.5703125" style="1" customWidth="1"/>
    <col min="3748" max="3748" width="16.85546875" style="1" customWidth="1"/>
    <col min="3749" max="3749" width="14.7109375" style="1" customWidth="1"/>
    <col min="3750" max="3750" width="14.5703125" style="1" customWidth="1"/>
    <col min="3751" max="3751" width="16.85546875" style="1" customWidth="1"/>
    <col min="3752" max="3752" width="14.7109375" style="1" customWidth="1"/>
    <col min="3753" max="3997" width="9.140625" style="1"/>
    <col min="3998" max="3998" width="7.140625" style="1" customWidth="1"/>
    <col min="3999" max="3999" width="88.7109375" style="1" customWidth="1"/>
    <col min="4000" max="4000" width="14.5703125" style="1" customWidth="1"/>
    <col min="4001" max="4001" width="16.85546875" style="1" customWidth="1"/>
    <col min="4002" max="4002" width="14.7109375" style="1" customWidth="1"/>
    <col min="4003" max="4003" width="14.5703125" style="1" customWidth="1"/>
    <col min="4004" max="4004" width="16.85546875" style="1" customWidth="1"/>
    <col min="4005" max="4005" width="14.7109375" style="1" customWidth="1"/>
    <col min="4006" max="4006" width="14.5703125" style="1" customWidth="1"/>
    <col min="4007" max="4007" width="16.85546875" style="1" customWidth="1"/>
    <col min="4008" max="4008" width="14.7109375" style="1" customWidth="1"/>
    <col min="4009" max="4253" width="9.140625" style="1"/>
    <col min="4254" max="4254" width="7.140625" style="1" customWidth="1"/>
    <col min="4255" max="4255" width="88.7109375" style="1" customWidth="1"/>
    <col min="4256" max="4256" width="14.5703125" style="1" customWidth="1"/>
    <col min="4257" max="4257" width="16.85546875" style="1" customWidth="1"/>
    <col min="4258" max="4258" width="14.7109375" style="1" customWidth="1"/>
    <col min="4259" max="4259" width="14.5703125" style="1" customWidth="1"/>
    <col min="4260" max="4260" width="16.85546875" style="1" customWidth="1"/>
    <col min="4261" max="4261" width="14.7109375" style="1" customWidth="1"/>
    <col min="4262" max="4262" width="14.5703125" style="1" customWidth="1"/>
    <col min="4263" max="4263" width="16.85546875" style="1" customWidth="1"/>
    <col min="4264" max="4264" width="14.7109375" style="1" customWidth="1"/>
    <col min="4265" max="4509" width="9.140625" style="1"/>
    <col min="4510" max="4510" width="7.140625" style="1" customWidth="1"/>
    <col min="4511" max="4511" width="88.7109375" style="1" customWidth="1"/>
    <col min="4512" max="4512" width="14.5703125" style="1" customWidth="1"/>
    <col min="4513" max="4513" width="16.85546875" style="1" customWidth="1"/>
    <col min="4514" max="4514" width="14.7109375" style="1" customWidth="1"/>
    <col min="4515" max="4515" width="14.5703125" style="1" customWidth="1"/>
    <col min="4516" max="4516" width="16.85546875" style="1" customWidth="1"/>
    <col min="4517" max="4517" width="14.7109375" style="1" customWidth="1"/>
    <col min="4518" max="4518" width="14.5703125" style="1" customWidth="1"/>
    <col min="4519" max="4519" width="16.85546875" style="1" customWidth="1"/>
    <col min="4520" max="4520" width="14.7109375" style="1" customWidth="1"/>
    <col min="4521" max="4765" width="9.140625" style="1"/>
    <col min="4766" max="4766" width="7.140625" style="1" customWidth="1"/>
    <col min="4767" max="4767" width="88.7109375" style="1" customWidth="1"/>
    <col min="4768" max="4768" width="14.5703125" style="1" customWidth="1"/>
    <col min="4769" max="4769" width="16.85546875" style="1" customWidth="1"/>
    <col min="4770" max="4770" width="14.7109375" style="1" customWidth="1"/>
    <col min="4771" max="4771" width="14.5703125" style="1" customWidth="1"/>
    <col min="4772" max="4772" width="16.85546875" style="1" customWidth="1"/>
    <col min="4773" max="4773" width="14.7109375" style="1" customWidth="1"/>
    <col min="4774" max="4774" width="14.5703125" style="1" customWidth="1"/>
    <col min="4775" max="4775" width="16.85546875" style="1" customWidth="1"/>
    <col min="4776" max="4776" width="14.7109375" style="1" customWidth="1"/>
    <col min="4777" max="5021" width="9.140625" style="1"/>
    <col min="5022" max="5022" width="7.140625" style="1" customWidth="1"/>
    <col min="5023" max="5023" width="88.7109375" style="1" customWidth="1"/>
    <col min="5024" max="5024" width="14.5703125" style="1" customWidth="1"/>
    <col min="5025" max="5025" width="16.85546875" style="1" customWidth="1"/>
    <col min="5026" max="5026" width="14.7109375" style="1" customWidth="1"/>
    <col min="5027" max="5027" width="14.5703125" style="1" customWidth="1"/>
    <col min="5028" max="5028" width="16.85546875" style="1" customWidth="1"/>
    <col min="5029" max="5029" width="14.7109375" style="1" customWidth="1"/>
    <col min="5030" max="5030" width="14.5703125" style="1" customWidth="1"/>
    <col min="5031" max="5031" width="16.85546875" style="1" customWidth="1"/>
    <col min="5032" max="5032" width="14.7109375" style="1" customWidth="1"/>
    <col min="5033" max="5277" width="9.140625" style="1"/>
    <col min="5278" max="5278" width="7.140625" style="1" customWidth="1"/>
    <col min="5279" max="5279" width="88.7109375" style="1" customWidth="1"/>
    <col min="5280" max="5280" width="14.5703125" style="1" customWidth="1"/>
    <col min="5281" max="5281" width="16.85546875" style="1" customWidth="1"/>
    <col min="5282" max="5282" width="14.7109375" style="1" customWidth="1"/>
    <col min="5283" max="5283" width="14.5703125" style="1" customWidth="1"/>
    <col min="5284" max="5284" width="16.85546875" style="1" customWidth="1"/>
    <col min="5285" max="5285" width="14.7109375" style="1" customWidth="1"/>
    <col min="5286" max="5286" width="14.5703125" style="1" customWidth="1"/>
    <col min="5287" max="5287" width="16.85546875" style="1" customWidth="1"/>
    <col min="5288" max="5288" width="14.7109375" style="1" customWidth="1"/>
    <col min="5289" max="5533" width="9.140625" style="1"/>
    <col min="5534" max="5534" width="7.140625" style="1" customWidth="1"/>
    <col min="5535" max="5535" width="88.7109375" style="1" customWidth="1"/>
    <col min="5536" max="5536" width="14.5703125" style="1" customWidth="1"/>
    <col min="5537" max="5537" width="16.85546875" style="1" customWidth="1"/>
    <col min="5538" max="5538" width="14.7109375" style="1" customWidth="1"/>
    <col min="5539" max="5539" width="14.5703125" style="1" customWidth="1"/>
    <col min="5540" max="5540" width="16.85546875" style="1" customWidth="1"/>
    <col min="5541" max="5541" width="14.7109375" style="1" customWidth="1"/>
    <col min="5542" max="5542" width="14.5703125" style="1" customWidth="1"/>
    <col min="5543" max="5543" width="16.85546875" style="1" customWidth="1"/>
    <col min="5544" max="5544" width="14.7109375" style="1" customWidth="1"/>
    <col min="5545" max="5789" width="9.140625" style="1"/>
    <col min="5790" max="5790" width="7.140625" style="1" customWidth="1"/>
    <col min="5791" max="5791" width="88.7109375" style="1" customWidth="1"/>
    <col min="5792" max="5792" width="14.5703125" style="1" customWidth="1"/>
    <col min="5793" max="5793" width="16.85546875" style="1" customWidth="1"/>
    <col min="5794" max="5794" width="14.7109375" style="1" customWidth="1"/>
    <col min="5795" max="5795" width="14.5703125" style="1" customWidth="1"/>
    <col min="5796" max="5796" width="16.85546875" style="1" customWidth="1"/>
    <col min="5797" max="5797" width="14.7109375" style="1" customWidth="1"/>
    <col min="5798" max="5798" width="14.5703125" style="1" customWidth="1"/>
    <col min="5799" max="5799" width="16.85546875" style="1" customWidth="1"/>
    <col min="5800" max="5800" width="14.7109375" style="1" customWidth="1"/>
    <col min="5801" max="6045" width="9.140625" style="1"/>
    <col min="6046" max="6046" width="7.140625" style="1" customWidth="1"/>
    <col min="6047" max="6047" width="88.7109375" style="1" customWidth="1"/>
    <col min="6048" max="6048" width="14.5703125" style="1" customWidth="1"/>
    <col min="6049" max="6049" width="16.85546875" style="1" customWidth="1"/>
    <col min="6050" max="6050" width="14.7109375" style="1" customWidth="1"/>
    <col min="6051" max="6051" width="14.5703125" style="1" customWidth="1"/>
    <col min="6052" max="6052" width="16.85546875" style="1" customWidth="1"/>
    <col min="6053" max="6053" width="14.7109375" style="1" customWidth="1"/>
    <col min="6054" max="6054" width="14.5703125" style="1" customWidth="1"/>
    <col min="6055" max="6055" width="16.85546875" style="1" customWidth="1"/>
    <col min="6056" max="6056" width="14.7109375" style="1" customWidth="1"/>
    <col min="6057" max="6301" width="9.140625" style="1"/>
    <col min="6302" max="6302" width="7.140625" style="1" customWidth="1"/>
    <col min="6303" max="6303" width="88.7109375" style="1" customWidth="1"/>
    <col min="6304" max="6304" width="14.5703125" style="1" customWidth="1"/>
    <col min="6305" max="6305" width="16.85546875" style="1" customWidth="1"/>
    <col min="6306" max="6306" width="14.7109375" style="1" customWidth="1"/>
    <col min="6307" max="6307" width="14.5703125" style="1" customWidth="1"/>
    <col min="6308" max="6308" width="16.85546875" style="1" customWidth="1"/>
    <col min="6309" max="6309" width="14.7109375" style="1" customWidth="1"/>
    <col min="6310" max="6310" width="14.5703125" style="1" customWidth="1"/>
    <col min="6311" max="6311" width="16.85546875" style="1" customWidth="1"/>
    <col min="6312" max="6312" width="14.7109375" style="1" customWidth="1"/>
    <col min="6313" max="6557" width="9.140625" style="1"/>
    <col min="6558" max="6558" width="7.140625" style="1" customWidth="1"/>
    <col min="6559" max="6559" width="88.7109375" style="1" customWidth="1"/>
    <col min="6560" max="6560" width="14.5703125" style="1" customWidth="1"/>
    <col min="6561" max="6561" width="16.85546875" style="1" customWidth="1"/>
    <col min="6562" max="6562" width="14.7109375" style="1" customWidth="1"/>
    <col min="6563" max="6563" width="14.5703125" style="1" customWidth="1"/>
    <col min="6564" max="6564" width="16.85546875" style="1" customWidth="1"/>
    <col min="6565" max="6565" width="14.7109375" style="1" customWidth="1"/>
    <col min="6566" max="6566" width="14.5703125" style="1" customWidth="1"/>
    <col min="6567" max="6567" width="16.85546875" style="1" customWidth="1"/>
    <col min="6568" max="6568" width="14.7109375" style="1" customWidth="1"/>
    <col min="6569" max="6813" width="9.140625" style="1"/>
    <col min="6814" max="6814" width="7.140625" style="1" customWidth="1"/>
    <col min="6815" max="6815" width="88.7109375" style="1" customWidth="1"/>
    <col min="6816" max="6816" width="14.5703125" style="1" customWidth="1"/>
    <col min="6817" max="6817" width="16.85546875" style="1" customWidth="1"/>
    <col min="6818" max="6818" width="14.7109375" style="1" customWidth="1"/>
    <col min="6819" max="6819" width="14.5703125" style="1" customWidth="1"/>
    <col min="6820" max="6820" width="16.85546875" style="1" customWidth="1"/>
    <col min="6821" max="6821" width="14.7109375" style="1" customWidth="1"/>
    <col min="6822" max="6822" width="14.5703125" style="1" customWidth="1"/>
    <col min="6823" max="6823" width="16.85546875" style="1" customWidth="1"/>
    <col min="6824" max="6824" width="14.7109375" style="1" customWidth="1"/>
    <col min="6825" max="7069" width="9.140625" style="1"/>
    <col min="7070" max="7070" width="7.140625" style="1" customWidth="1"/>
    <col min="7071" max="7071" width="88.7109375" style="1" customWidth="1"/>
    <col min="7072" max="7072" width="14.5703125" style="1" customWidth="1"/>
    <col min="7073" max="7073" width="16.85546875" style="1" customWidth="1"/>
    <col min="7074" max="7074" width="14.7109375" style="1" customWidth="1"/>
    <col min="7075" max="7075" width="14.5703125" style="1" customWidth="1"/>
    <col min="7076" max="7076" width="16.85546875" style="1" customWidth="1"/>
    <col min="7077" max="7077" width="14.7109375" style="1" customWidth="1"/>
    <col min="7078" max="7078" width="14.5703125" style="1" customWidth="1"/>
    <col min="7079" max="7079" width="16.85546875" style="1" customWidth="1"/>
    <col min="7080" max="7080" width="14.7109375" style="1" customWidth="1"/>
    <col min="7081" max="7325" width="9.140625" style="1"/>
    <col min="7326" max="7326" width="7.140625" style="1" customWidth="1"/>
    <col min="7327" max="7327" width="88.7109375" style="1" customWidth="1"/>
    <col min="7328" max="7328" width="14.5703125" style="1" customWidth="1"/>
    <col min="7329" max="7329" width="16.85546875" style="1" customWidth="1"/>
    <col min="7330" max="7330" width="14.7109375" style="1" customWidth="1"/>
    <col min="7331" max="7331" width="14.5703125" style="1" customWidth="1"/>
    <col min="7332" max="7332" width="16.85546875" style="1" customWidth="1"/>
    <col min="7333" max="7333" width="14.7109375" style="1" customWidth="1"/>
    <col min="7334" max="7334" width="14.5703125" style="1" customWidth="1"/>
    <col min="7335" max="7335" width="16.85546875" style="1" customWidth="1"/>
    <col min="7336" max="7336" width="14.7109375" style="1" customWidth="1"/>
    <col min="7337" max="7581" width="9.140625" style="1"/>
    <col min="7582" max="7582" width="7.140625" style="1" customWidth="1"/>
    <col min="7583" max="7583" width="88.7109375" style="1" customWidth="1"/>
    <col min="7584" max="7584" width="14.5703125" style="1" customWidth="1"/>
    <col min="7585" max="7585" width="16.85546875" style="1" customWidth="1"/>
    <col min="7586" max="7586" width="14.7109375" style="1" customWidth="1"/>
    <col min="7587" max="7587" width="14.5703125" style="1" customWidth="1"/>
    <col min="7588" max="7588" width="16.85546875" style="1" customWidth="1"/>
    <col min="7589" max="7589" width="14.7109375" style="1" customWidth="1"/>
    <col min="7590" max="7590" width="14.5703125" style="1" customWidth="1"/>
    <col min="7591" max="7591" width="16.85546875" style="1" customWidth="1"/>
    <col min="7592" max="7592" width="14.7109375" style="1" customWidth="1"/>
    <col min="7593" max="7837" width="9.140625" style="1"/>
    <col min="7838" max="7838" width="7.140625" style="1" customWidth="1"/>
    <col min="7839" max="7839" width="88.7109375" style="1" customWidth="1"/>
    <col min="7840" max="7840" width="14.5703125" style="1" customWidth="1"/>
    <col min="7841" max="7841" width="16.85546875" style="1" customWidth="1"/>
    <col min="7842" max="7842" width="14.7109375" style="1" customWidth="1"/>
    <col min="7843" max="7843" width="14.5703125" style="1" customWidth="1"/>
    <col min="7844" max="7844" width="16.85546875" style="1" customWidth="1"/>
    <col min="7845" max="7845" width="14.7109375" style="1" customWidth="1"/>
    <col min="7846" max="7846" width="14.5703125" style="1" customWidth="1"/>
    <col min="7847" max="7847" width="16.85546875" style="1" customWidth="1"/>
    <col min="7848" max="7848" width="14.7109375" style="1" customWidth="1"/>
    <col min="7849" max="8093" width="9.140625" style="1"/>
    <col min="8094" max="8094" width="7.140625" style="1" customWidth="1"/>
    <col min="8095" max="8095" width="88.7109375" style="1" customWidth="1"/>
    <col min="8096" max="8096" width="14.5703125" style="1" customWidth="1"/>
    <col min="8097" max="8097" width="16.85546875" style="1" customWidth="1"/>
    <col min="8098" max="8098" width="14.7109375" style="1" customWidth="1"/>
    <col min="8099" max="8099" width="14.5703125" style="1" customWidth="1"/>
    <col min="8100" max="8100" width="16.85546875" style="1" customWidth="1"/>
    <col min="8101" max="8101" width="14.7109375" style="1" customWidth="1"/>
    <col min="8102" max="8102" width="14.5703125" style="1" customWidth="1"/>
    <col min="8103" max="8103" width="16.85546875" style="1" customWidth="1"/>
    <col min="8104" max="8104" width="14.7109375" style="1" customWidth="1"/>
    <col min="8105" max="8349" width="9.140625" style="1"/>
    <col min="8350" max="8350" width="7.140625" style="1" customWidth="1"/>
    <col min="8351" max="8351" width="88.7109375" style="1" customWidth="1"/>
    <col min="8352" max="8352" width="14.5703125" style="1" customWidth="1"/>
    <col min="8353" max="8353" width="16.85546875" style="1" customWidth="1"/>
    <col min="8354" max="8354" width="14.7109375" style="1" customWidth="1"/>
    <col min="8355" max="8355" width="14.5703125" style="1" customWidth="1"/>
    <col min="8356" max="8356" width="16.85546875" style="1" customWidth="1"/>
    <col min="8357" max="8357" width="14.7109375" style="1" customWidth="1"/>
    <col min="8358" max="8358" width="14.5703125" style="1" customWidth="1"/>
    <col min="8359" max="8359" width="16.85546875" style="1" customWidth="1"/>
    <col min="8360" max="8360" width="14.7109375" style="1" customWidth="1"/>
    <col min="8361" max="8605" width="9.140625" style="1"/>
    <col min="8606" max="8606" width="7.140625" style="1" customWidth="1"/>
    <col min="8607" max="8607" width="88.7109375" style="1" customWidth="1"/>
    <col min="8608" max="8608" width="14.5703125" style="1" customWidth="1"/>
    <col min="8609" max="8609" width="16.85546875" style="1" customWidth="1"/>
    <col min="8610" max="8610" width="14.7109375" style="1" customWidth="1"/>
    <col min="8611" max="8611" width="14.5703125" style="1" customWidth="1"/>
    <col min="8612" max="8612" width="16.85546875" style="1" customWidth="1"/>
    <col min="8613" max="8613" width="14.7109375" style="1" customWidth="1"/>
    <col min="8614" max="8614" width="14.5703125" style="1" customWidth="1"/>
    <col min="8615" max="8615" width="16.85546875" style="1" customWidth="1"/>
    <col min="8616" max="8616" width="14.7109375" style="1" customWidth="1"/>
    <col min="8617" max="8861" width="9.140625" style="1"/>
    <col min="8862" max="8862" width="7.140625" style="1" customWidth="1"/>
    <col min="8863" max="8863" width="88.7109375" style="1" customWidth="1"/>
    <col min="8864" max="8864" width="14.5703125" style="1" customWidth="1"/>
    <col min="8865" max="8865" width="16.85546875" style="1" customWidth="1"/>
    <col min="8866" max="8866" width="14.7109375" style="1" customWidth="1"/>
    <col min="8867" max="8867" width="14.5703125" style="1" customWidth="1"/>
    <col min="8868" max="8868" width="16.85546875" style="1" customWidth="1"/>
    <col min="8869" max="8869" width="14.7109375" style="1" customWidth="1"/>
    <col min="8870" max="8870" width="14.5703125" style="1" customWidth="1"/>
    <col min="8871" max="8871" width="16.85546875" style="1" customWidth="1"/>
    <col min="8872" max="8872" width="14.7109375" style="1" customWidth="1"/>
    <col min="8873" max="9117" width="9.140625" style="1"/>
    <col min="9118" max="9118" width="7.140625" style="1" customWidth="1"/>
    <col min="9119" max="9119" width="88.7109375" style="1" customWidth="1"/>
    <col min="9120" max="9120" width="14.5703125" style="1" customWidth="1"/>
    <col min="9121" max="9121" width="16.85546875" style="1" customWidth="1"/>
    <col min="9122" max="9122" width="14.7109375" style="1" customWidth="1"/>
    <col min="9123" max="9123" width="14.5703125" style="1" customWidth="1"/>
    <col min="9124" max="9124" width="16.85546875" style="1" customWidth="1"/>
    <col min="9125" max="9125" width="14.7109375" style="1" customWidth="1"/>
    <col min="9126" max="9126" width="14.5703125" style="1" customWidth="1"/>
    <col min="9127" max="9127" width="16.85546875" style="1" customWidth="1"/>
    <col min="9128" max="9128" width="14.7109375" style="1" customWidth="1"/>
    <col min="9129" max="9373" width="9.140625" style="1"/>
    <col min="9374" max="9374" width="7.140625" style="1" customWidth="1"/>
    <col min="9375" max="9375" width="88.7109375" style="1" customWidth="1"/>
    <col min="9376" max="9376" width="14.5703125" style="1" customWidth="1"/>
    <col min="9377" max="9377" width="16.85546875" style="1" customWidth="1"/>
    <col min="9378" max="9378" width="14.7109375" style="1" customWidth="1"/>
    <col min="9379" max="9379" width="14.5703125" style="1" customWidth="1"/>
    <col min="9380" max="9380" width="16.85546875" style="1" customWidth="1"/>
    <col min="9381" max="9381" width="14.7109375" style="1" customWidth="1"/>
    <col min="9382" max="9382" width="14.5703125" style="1" customWidth="1"/>
    <col min="9383" max="9383" width="16.85546875" style="1" customWidth="1"/>
    <col min="9384" max="9384" width="14.7109375" style="1" customWidth="1"/>
    <col min="9385" max="9629" width="9.140625" style="1"/>
    <col min="9630" max="9630" width="7.140625" style="1" customWidth="1"/>
    <col min="9631" max="9631" width="88.7109375" style="1" customWidth="1"/>
    <col min="9632" max="9632" width="14.5703125" style="1" customWidth="1"/>
    <col min="9633" max="9633" width="16.85546875" style="1" customWidth="1"/>
    <col min="9634" max="9634" width="14.7109375" style="1" customWidth="1"/>
    <col min="9635" max="9635" width="14.5703125" style="1" customWidth="1"/>
    <col min="9636" max="9636" width="16.85546875" style="1" customWidth="1"/>
    <col min="9637" max="9637" width="14.7109375" style="1" customWidth="1"/>
    <col min="9638" max="9638" width="14.5703125" style="1" customWidth="1"/>
    <col min="9639" max="9639" width="16.85546875" style="1" customWidth="1"/>
    <col min="9640" max="9640" width="14.7109375" style="1" customWidth="1"/>
    <col min="9641" max="9885" width="9.140625" style="1"/>
    <col min="9886" max="9886" width="7.140625" style="1" customWidth="1"/>
    <col min="9887" max="9887" width="88.7109375" style="1" customWidth="1"/>
    <col min="9888" max="9888" width="14.5703125" style="1" customWidth="1"/>
    <col min="9889" max="9889" width="16.85546875" style="1" customWidth="1"/>
    <col min="9890" max="9890" width="14.7109375" style="1" customWidth="1"/>
    <col min="9891" max="9891" width="14.5703125" style="1" customWidth="1"/>
    <col min="9892" max="9892" width="16.85546875" style="1" customWidth="1"/>
    <col min="9893" max="9893" width="14.7109375" style="1" customWidth="1"/>
    <col min="9894" max="9894" width="14.5703125" style="1" customWidth="1"/>
    <col min="9895" max="9895" width="16.85546875" style="1" customWidth="1"/>
    <col min="9896" max="9896" width="14.7109375" style="1" customWidth="1"/>
    <col min="9897" max="10141" width="9.140625" style="1"/>
    <col min="10142" max="10142" width="7.140625" style="1" customWidth="1"/>
    <col min="10143" max="10143" width="88.7109375" style="1" customWidth="1"/>
    <col min="10144" max="10144" width="14.5703125" style="1" customWidth="1"/>
    <col min="10145" max="10145" width="16.85546875" style="1" customWidth="1"/>
    <col min="10146" max="10146" width="14.7109375" style="1" customWidth="1"/>
    <col min="10147" max="10147" width="14.5703125" style="1" customWidth="1"/>
    <col min="10148" max="10148" width="16.85546875" style="1" customWidth="1"/>
    <col min="10149" max="10149" width="14.7109375" style="1" customWidth="1"/>
    <col min="10150" max="10150" width="14.5703125" style="1" customWidth="1"/>
    <col min="10151" max="10151" width="16.85546875" style="1" customWidth="1"/>
    <col min="10152" max="10152" width="14.7109375" style="1" customWidth="1"/>
    <col min="10153" max="10397" width="9.140625" style="1"/>
    <col min="10398" max="10398" width="7.140625" style="1" customWidth="1"/>
    <col min="10399" max="10399" width="88.7109375" style="1" customWidth="1"/>
    <col min="10400" max="10400" width="14.5703125" style="1" customWidth="1"/>
    <col min="10401" max="10401" width="16.85546875" style="1" customWidth="1"/>
    <col min="10402" max="10402" width="14.7109375" style="1" customWidth="1"/>
    <col min="10403" max="10403" width="14.5703125" style="1" customWidth="1"/>
    <col min="10404" max="10404" width="16.85546875" style="1" customWidth="1"/>
    <col min="10405" max="10405" width="14.7109375" style="1" customWidth="1"/>
    <col min="10406" max="10406" width="14.5703125" style="1" customWidth="1"/>
    <col min="10407" max="10407" width="16.85546875" style="1" customWidth="1"/>
    <col min="10408" max="10408" width="14.7109375" style="1" customWidth="1"/>
    <col min="10409" max="10653" width="9.140625" style="1"/>
    <col min="10654" max="10654" width="7.140625" style="1" customWidth="1"/>
    <col min="10655" max="10655" width="88.7109375" style="1" customWidth="1"/>
    <col min="10656" max="10656" width="14.5703125" style="1" customWidth="1"/>
    <col min="10657" max="10657" width="16.85546875" style="1" customWidth="1"/>
    <col min="10658" max="10658" width="14.7109375" style="1" customWidth="1"/>
    <col min="10659" max="10659" width="14.5703125" style="1" customWidth="1"/>
    <col min="10660" max="10660" width="16.85546875" style="1" customWidth="1"/>
    <col min="10661" max="10661" width="14.7109375" style="1" customWidth="1"/>
    <col min="10662" max="10662" width="14.5703125" style="1" customWidth="1"/>
    <col min="10663" max="10663" width="16.85546875" style="1" customWidth="1"/>
    <col min="10664" max="10664" width="14.7109375" style="1" customWidth="1"/>
    <col min="10665" max="10909" width="9.140625" style="1"/>
    <col min="10910" max="10910" width="7.140625" style="1" customWidth="1"/>
    <col min="10911" max="10911" width="88.7109375" style="1" customWidth="1"/>
    <col min="10912" max="10912" width="14.5703125" style="1" customWidth="1"/>
    <col min="10913" max="10913" width="16.85546875" style="1" customWidth="1"/>
    <col min="10914" max="10914" width="14.7109375" style="1" customWidth="1"/>
    <col min="10915" max="10915" width="14.5703125" style="1" customWidth="1"/>
    <col min="10916" max="10916" width="16.85546875" style="1" customWidth="1"/>
    <col min="10917" max="10917" width="14.7109375" style="1" customWidth="1"/>
    <col min="10918" max="10918" width="14.5703125" style="1" customWidth="1"/>
    <col min="10919" max="10919" width="16.85546875" style="1" customWidth="1"/>
    <col min="10920" max="10920" width="14.7109375" style="1" customWidth="1"/>
    <col min="10921" max="11165" width="9.140625" style="1"/>
    <col min="11166" max="11166" width="7.140625" style="1" customWidth="1"/>
    <col min="11167" max="11167" width="88.7109375" style="1" customWidth="1"/>
    <col min="11168" max="11168" width="14.5703125" style="1" customWidth="1"/>
    <col min="11169" max="11169" width="16.85546875" style="1" customWidth="1"/>
    <col min="11170" max="11170" width="14.7109375" style="1" customWidth="1"/>
    <col min="11171" max="11171" width="14.5703125" style="1" customWidth="1"/>
    <col min="11172" max="11172" width="16.85546875" style="1" customWidth="1"/>
    <col min="11173" max="11173" width="14.7109375" style="1" customWidth="1"/>
    <col min="11174" max="11174" width="14.5703125" style="1" customWidth="1"/>
    <col min="11175" max="11175" width="16.85546875" style="1" customWidth="1"/>
    <col min="11176" max="11176" width="14.7109375" style="1" customWidth="1"/>
    <col min="11177" max="11421" width="9.140625" style="1"/>
    <col min="11422" max="11422" width="7.140625" style="1" customWidth="1"/>
    <col min="11423" max="11423" width="88.7109375" style="1" customWidth="1"/>
    <col min="11424" max="11424" width="14.5703125" style="1" customWidth="1"/>
    <col min="11425" max="11425" width="16.85546875" style="1" customWidth="1"/>
    <col min="11426" max="11426" width="14.7109375" style="1" customWidth="1"/>
    <col min="11427" max="11427" width="14.5703125" style="1" customWidth="1"/>
    <col min="11428" max="11428" width="16.85546875" style="1" customWidth="1"/>
    <col min="11429" max="11429" width="14.7109375" style="1" customWidth="1"/>
    <col min="11430" max="11430" width="14.5703125" style="1" customWidth="1"/>
    <col min="11431" max="11431" width="16.85546875" style="1" customWidth="1"/>
    <col min="11432" max="11432" width="14.7109375" style="1" customWidth="1"/>
    <col min="11433" max="11677" width="9.140625" style="1"/>
    <col min="11678" max="11678" width="7.140625" style="1" customWidth="1"/>
    <col min="11679" max="11679" width="88.7109375" style="1" customWidth="1"/>
    <col min="11680" max="11680" width="14.5703125" style="1" customWidth="1"/>
    <col min="11681" max="11681" width="16.85546875" style="1" customWidth="1"/>
    <col min="11682" max="11682" width="14.7109375" style="1" customWidth="1"/>
    <col min="11683" max="11683" width="14.5703125" style="1" customWidth="1"/>
    <col min="11684" max="11684" width="16.85546875" style="1" customWidth="1"/>
    <col min="11685" max="11685" width="14.7109375" style="1" customWidth="1"/>
    <col min="11686" max="11686" width="14.5703125" style="1" customWidth="1"/>
    <col min="11687" max="11687" width="16.85546875" style="1" customWidth="1"/>
    <col min="11688" max="11688" width="14.7109375" style="1" customWidth="1"/>
    <col min="11689" max="11933" width="9.140625" style="1"/>
    <col min="11934" max="11934" width="7.140625" style="1" customWidth="1"/>
    <col min="11935" max="11935" width="88.7109375" style="1" customWidth="1"/>
    <col min="11936" max="11936" width="14.5703125" style="1" customWidth="1"/>
    <col min="11937" max="11937" width="16.85546875" style="1" customWidth="1"/>
    <col min="11938" max="11938" width="14.7109375" style="1" customWidth="1"/>
    <col min="11939" max="11939" width="14.5703125" style="1" customWidth="1"/>
    <col min="11940" max="11940" width="16.85546875" style="1" customWidth="1"/>
    <col min="11941" max="11941" width="14.7109375" style="1" customWidth="1"/>
    <col min="11942" max="11942" width="14.5703125" style="1" customWidth="1"/>
    <col min="11943" max="11943" width="16.85546875" style="1" customWidth="1"/>
    <col min="11944" max="11944" width="14.7109375" style="1" customWidth="1"/>
    <col min="11945" max="12189" width="9.140625" style="1"/>
    <col min="12190" max="12190" width="7.140625" style="1" customWidth="1"/>
    <col min="12191" max="12191" width="88.7109375" style="1" customWidth="1"/>
    <col min="12192" max="12192" width="14.5703125" style="1" customWidth="1"/>
    <col min="12193" max="12193" width="16.85546875" style="1" customWidth="1"/>
    <col min="12194" max="12194" width="14.7109375" style="1" customWidth="1"/>
    <col min="12195" max="12195" width="14.5703125" style="1" customWidth="1"/>
    <col min="12196" max="12196" width="16.85546875" style="1" customWidth="1"/>
    <col min="12197" max="12197" width="14.7109375" style="1" customWidth="1"/>
    <col min="12198" max="12198" width="14.5703125" style="1" customWidth="1"/>
    <col min="12199" max="12199" width="16.85546875" style="1" customWidth="1"/>
    <col min="12200" max="12200" width="14.7109375" style="1" customWidth="1"/>
    <col min="12201" max="12445" width="9.140625" style="1"/>
    <col min="12446" max="12446" width="7.140625" style="1" customWidth="1"/>
    <col min="12447" max="12447" width="88.7109375" style="1" customWidth="1"/>
    <col min="12448" max="12448" width="14.5703125" style="1" customWidth="1"/>
    <col min="12449" max="12449" width="16.85546875" style="1" customWidth="1"/>
    <col min="12450" max="12450" width="14.7109375" style="1" customWidth="1"/>
    <col min="12451" max="12451" width="14.5703125" style="1" customWidth="1"/>
    <col min="12452" max="12452" width="16.85546875" style="1" customWidth="1"/>
    <col min="12453" max="12453" width="14.7109375" style="1" customWidth="1"/>
    <col min="12454" max="12454" width="14.5703125" style="1" customWidth="1"/>
    <col min="12455" max="12455" width="16.85546875" style="1" customWidth="1"/>
    <col min="12456" max="12456" width="14.7109375" style="1" customWidth="1"/>
    <col min="12457" max="12701" width="9.140625" style="1"/>
    <col min="12702" max="12702" width="7.140625" style="1" customWidth="1"/>
    <col min="12703" max="12703" width="88.7109375" style="1" customWidth="1"/>
    <col min="12704" max="12704" width="14.5703125" style="1" customWidth="1"/>
    <col min="12705" max="12705" width="16.85546875" style="1" customWidth="1"/>
    <col min="12706" max="12706" width="14.7109375" style="1" customWidth="1"/>
    <col min="12707" max="12707" width="14.5703125" style="1" customWidth="1"/>
    <col min="12708" max="12708" width="16.85546875" style="1" customWidth="1"/>
    <col min="12709" max="12709" width="14.7109375" style="1" customWidth="1"/>
    <col min="12710" max="12710" width="14.5703125" style="1" customWidth="1"/>
    <col min="12711" max="12711" width="16.85546875" style="1" customWidth="1"/>
    <col min="12712" max="12712" width="14.7109375" style="1" customWidth="1"/>
    <col min="12713" max="12957" width="9.140625" style="1"/>
    <col min="12958" max="12958" width="7.140625" style="1" customWidth="1"/>
    <col min="12959" max="12959" width="88.7109375" style="1" customWidth="1"/>
    <col min="12960" max="12960" width="14.5703125" style="1" customWidth="1"/>
    <col min="12961" max="12961" width="16.85546875" style="1" customWidth="1"/>
    <col min="12962" max="12962" width="14.7109375" style="1" customWidth="1"/>
    <col min="12963" max="12963" width="14.5703125" style="1" customWidth="1"/>
    <col min="12964" max="12964" width="16.85546875" style="1" customWidth="1"/>
    <col min="12965" max="12965" width="14.7109375" style="1" customWidth="1"/>
    <col min="12966" max="12966" width="14.5703125" style="1" customWidth="1"/>
    <col min="12967" max="12967" width="16.85546875" style="1" customWidth="1"/>
    <col min="12968" max="12968" width="14.7109375" style="1" customWidth="1"/>
    <col min="12969" max="13213" width="9.140625" style="1"/>
    <col min="13214" max="13214" width="7.140625" style="1" customWidth="1"/>
    <col min="13215" max="13215" width="88.7109375" style="1" customWidth="1"/>
    <col min="13216" max="13216" width="14.5703125" style="1" customWidth="1"/>
    <col min="13217" max="13217" width="16.85546875" style="1" customWidth="1"/>
    <col min="13218" max="13218" width="14.7109375" style="1" customWidth="1"/>
    <col min="13219" max="13219" width="14.5703125" style="1" customWidth="1"/>
    <col min="13220" max="13220" width="16.85546875" style="1" customWidth="1"/>
    <col min="13221" max="13221" width="14.7109375" style="1" customWidth="1"/>
    <col min="13222" max="13222" width="14.5703125" style="1" customWidth="1"/>
    <col min="13223" max="13223" width="16.85546875" style="1" customWidth="1"/>
    <col min="13224" max="13224" width="14.7109375" style="1" customWidth="1"/>
    <col min="13225" max="13469" width="9.140625" style="1"/>
    <col min="13470" max="13470" width="7.140625" style="1" customWidth="1"/>
    <col min="13471" max="13471" width="88.7109375" style="1" customWidth="1"/>
    <col min="13472" max="13472" width="14.5703125" style="1" customWidth="1"/>
    <col min="13473" max="13473" width="16.85546875" style="1" customWidth="1"/>
    <col min="13474" max="13474" width="14.7109375" style="1" customWidth="1"/>
    <col min="13475" max="13475" width="14.5703125" style="1" customWidth="1"/>
    <col min="13476" max="13476" width="16.85546875" style="1" customWidth="1"/>
    <col min="13477" max="13477" width="14.7109375" style="1" customWidth="1"/>
    <col min="13478" max="13478" width="14.5703125" style="1" customWidth="1"/>
    <col min="13479" max="13479" width="16.85546875" style="1" customWidth="1"/>
    <col min="13480" max="13480" width="14.7109375" style="1" customWidth="1"/>
    <col min="13481" max="13725" width="9.140625" style="1"/>
    <col min="13726" max="13726" width="7.140625" style="1" customWidth="1"/>
    <col min="13727" max="13727" width="88.7109375" style="1" customWidth="1"/>
    <col min="13728" max="13728" width="14.5703125" style="1" customWidth="1"/>
    <col min="13729" max="13729" width="16.85546875" style="1" customWidth="1"/>
    <col min="13730" max="13730" width="14.7109375" style="1" customWidth="1"/>
    <col min="13731" max="13731" width="14.5703125" style="1" customWidth="1"/>
    <col min="13732" max="13732" width="16.85546875" style="1" customWidth="1"/>
    <col min="13733" max="13733" width="14.7109375" style="1" customWidth="1"/>
    <col min="13734" max="13734" width="14.5703125" style="1" customWidth="1"/>
    <col min="13735" max="13735" width="16.85546875" style="1" customWidth="1"/>
    <col min="13736" max="13736" width="14.7109375" style="1" customWidth="1"/>
    <col min="13737" max="13981" width="9.140625" style="1"/>
    <col min="13982" max="13982" width="7.140625" style="1" customWidth="1"/>
    <col min="13983" max="13983" width="88.7109375" style="1" customWidth="1"/>
    <col min="13984" max="13984" width="14.5703125" style="1" customWidth="1"/>
    <col min="13985" max="13985" width="16.85546875" style="1" customWidth="1"/>
    <col min="13986" max="13986" width="14.7109375" style="1" customWidth="1"/>
    <col min="13987" max="13987" width="14.5703125" style="1" customWidth="1"/>
    <col min="13988" max="13988" width="16.85546875" style="1" customWidth="1"/>
    <col min="13989" max="13989" width="14.7109375" style="1" customWidth="1"/>
    <col min="13990" max="13990" width="14.5703125" style="1" customWidth="1"/>
    <col min="13991" max="13991" width="16.85546875" style="1" customWidth="1"/>
    <col min="13992" max="13992" width="14.7109375" style="1" customWidth="1"/>
    <col min="13993" max="14237" width="9.140625" style="1"/>
    <col min="14238" max="14238" width="7.140625" style="1" customWidth="1"/>
    <col min="14239" max="14239" width="88.7109375" style="1" customWidth="1"/>
    <col min="14240" max="14240" width="14.5703125" style="1" customWidth="1"/>
    <col min="14241" max="14241" width="16.85546875" style="1" customWidth="1"/>
    <col min="14242" max="14242" width="14.7109375" style="1" customWidth="1"/>
    <col min="14243" max="14243" width="14.5703125" style="1" customWidth="1"/>
    <col min="14244" max="14244" width="16.85546875" style="1" customWidth="1"/>
    <col min="14245" max="14245" width="14.7109375" style="1" customWidth="1"/>
    <col min="14246" max="14246" width="14.5703125" style="1" customWidth="1"/>
    <col min="14247" max="14247" width="16.85546875" style="1" customWidth="1"/>
    <col min="14248" max="14248" width="14.7109375" style="1" customWidth="1"/>
    <col min="14249" max="14493" width="9.140625" style="1"/>
    <col min="14494" max="14494" width="7.140625" style="1" customWidth="1"/>
    <col min="14495" max="14495" width="88.7109375" style="1" customWidth="1"/>
    <col min="14496" max="14496" width="14.5703125" style="1" customWidth="1"/>
    <col min="14497" max="14497" width="16.85546875" style="1" customWidth="1"/>
    <col min="14498" max="14498" width="14.7109375" style="1" customWidth="1"/>
    <col min="14499" max="14499" width="14.5703125" style="1" customWidth="1"/>
    <col min="14500" max="14500" width="16.85546875" style="1" customWidth="1"/>
    <col min="14501" max="14501" width="14.7109375" style="1" customWidth="1"/>
    <col min="14502" max="14502" width="14.5703125" style="1" customWidth="1"/>
    <col min="14503" max="14503" width="16.85546875" style="1" customWidth="1"/>
    <col min="14504" max="14504" width="14.7109375" style="1" customWidth="1"/>
    <col min="14505" max="14749" width="9.140625" style="1"/>
    <col min="14750" max="14750" width="7.140625" style="1" customWidth="1"/>
    <col min="14751" max="14751" width="88.7109375" style="1" customWidth="1"/>
    <col min="14752" max="14752" width="14.5703125" style="1" customWidth="1"/>
    <col min="14753" max="14753" width="16.85546875" style="1" customWidth="1"/>
    <col min="14754" max="14754" width="14.7109375" style="1" customWidth="1"/>
    <col min="14755" max="14755" width="14.5703125" style="1" customWidth="1"/>
    <col min="14756" max="14756" width="16.85546875" style="1" customWidth="1"/>
    <col min="14757" max="14757" width="14.7109375" style="1" customWidth="1"/>
    <col min="14758" max="14758" width="14.5703125" style="1" customWidth="1"/>
    <col min="14759" max="14759" width="16.85546875" style="1" customWidth="1"/>
    <col min="14760" max="14760" width="14.7109375" style="1" customWidth="1"/>
    <col min="14761" max="15005" width="9.140625" style="1"/>
    <col min="15006" max="15006" width="7.140625" style="1" customWidth="1"/>
    <col min="15007" max="15007" width="88.7109375" style="1" customWidth="1"/>
    <col min="15008" max="15008" width="14.5703125" style="1" customWidth="1"/>
    <col min="15009" max="15009" width="16.85546875" style="1" customWidth="1"/>
    <col min="15010" max="15010" width="14.7109375" style="1" customWidth="1"/>
    <col min="15011" max="15011" width="14.5703125" style="1" customWidth="1"/>
    <col min="15012" max="15012" width="16.85546875" style="1" customWidth="1"/>
    <col min="15013" max="15013" width="14.7109375" style="1" customWidth="1"/>
    <col min="15014" max="15014" width="14.5703125" style="1" customWidth="1"/>
    <col min="15015" max="15015" width="16.85546875" style="1" customWidth="1"/>
    <col min="15016" max="15016" width="14.7109375" style="1" customWidth="1"/>
    <col min="15017" max="15261" width="9.140625" style="1"/>
    <col min="15262" max="15262" width="7.140625" style="1" customWidth="1"/>
    <col min="15263" max="15263" width="88.7109375" style="1" customWidth="1"/>
    <col min="15264" max="15264" width="14.5703125" style="1" customWidth="1"/>
    <col min="15265" max="15265" width="16.85546875" style="1" customWidth="1"/>
    <col min="15266" max="15266" width="14.7109375" style="1" customWidth="1"/>
    <col min="15267" max="15267" width="14.5703125" style="1" customWidth="1"/>
    <col min="15268" max="15268" width="16.85546875" style="1" customWidth="1"/>
    <col min="15269" max="15269" width="14.7109375" style="1" customWidth="1"/>
    <col min="15270" max="15270" width="14.5703125" style="1" customWidth="1"/>
    <col min="15271" max="15271" width="16.85546875" style="1" customWidth="1"/>
    <col min="15272" max="15272" width="14.7109375" style="1" customWidth="1"/>
    <col min="15273" max="15517" width="9.140625" style="1"/>
    <col min="15518" max="15518" width="7.140625" style="1" customWidth="1"/>
    <col min="15519" max="15519" width="88.7109375" style="1" customWidth="1"/>
    <col min="15520" max="15520" width="14.5703125" style="1" customWidth="1"/>
    <col min="15521" max="15521" width="16.85546875" style="1" customWidth="1"/>
    <col min="15522" max="15522" width="14.7109375" style="1" customWidth="1"/>
    <col min="15523" max="15523" width="14.5703125" style="1" customWidth="1"/>
    <col min="15524" max="15524" width="16.85546875" style="1" customWidth="1"/>
    <col min="15525" max="15525" width="14.7109375" style="1" customWidth="1"/>
    <col min="15526" max="15526" width="14.5703125" style="1" customWidth="1"/>
    <col min="15527" max="15527" width="16.85546875" style="1" customWidth="1"/>
    <col min="15528" max="15528" width="14.7109375" style="1" customWidth="1"/>
    <col min="15529" max="15773" width="9.140625" style="1"/>
    <col min="15774" max="15774" width="7.140625" style="1" customWidth="1"/>
    <col min="15775" max="15775" width="88.7109375" style="1" customWidth="1"/>
    <col min="15776" max="15776" width="14.5703125" style="1" customWidth="1"/>
    <col min="15777" max="15777" width="16.85546875" style="1" customWidth="1"/>
    <col min="15778" max="15778" width="14.7109375" style="1" customWidth="1"/>
    <col min="15779" max="15779" width="14.5703125" style="1" customWidth="1"/>
    <col min="15780" max="15780" width="16.85546875" style="1" customWidth="1"/>
    <col min="15781" max="15781" width="14.7109375" style="1" customWidth="1"/>
    <col min="15782" max="15782" width="14.5703125" style="1" customWidth="1"/>
    <col min="15783" max="15783" width="16.85546875" style="1" customWidth="1"/>
    <col min="15784" max="15784" width="14.7109375" style="1" customWidth="1"/>
    <col min="15785" max="16029" width="9.140625" style="1"/>
    <col min="16030" max="16030" width="7.140625" style="1" customWidth="1"/>
    <col min="16031" max="16031" width="88.7109375" style="1" customWidth="1"/>
    <col min="16032" max="16032" width="14.5703125" style="1" customWidth="1"/>
    <col min="16033" max="16033" width="16.85546875" style="1" customWidth="1"/>
    <col min="16034" max="16034" width="14.7109375" style="1" customWidth="1"/>
    <col min="16035" max="16035" width="14.5703125" style="1" customWidth="1"/>
    <col min="16036" max="16036" width="16.85546875" style="1" customWidth="1"/>
    <col min="16037" max="16037" width="14.7109375" style="1" customWidth="1"/>
    <col min="16038" max="16038" width="14.5703125" style="1" customWidth="1"/>
    <col min="16039" max="16039" width="16.85546875" style="1" customWidth="1"/>
    <col min="16040" max="16040" width="14.7109375" style="1" customWidth="1"/>
    <col min="16041" max="16384" width="9.140625" style="1"/>
  </cols>
  <sheetData>
    <row r="1" spans="1:5" x14ac:dyDescent="0.25">
      <c r="A1" s="55"/>
      <c r="B1" s="55"/>
      <c r="C1" s="55"/>
      <c r="D1" s="55"/>
      <c r="E1" s="55"/>
    </row>
    <row r="2" spans="1:5" x14ac:dyDescent="0.25">
      <c r="A2" s="55" t="s">
        <v>0</v>
      </c>
      <c r="B2" s="55"/>
      <c r="C2" s="55"/>
      <c r="D2" s="55"/>
      <c r="E2" s="55"/>
    </row>
    <row r="3" spans="1:5" x14ac:dyDescent="0.25">
      <c r="A3" s="56" t="s">
        <v>35</v>
      </c>
      <c r="B3" s="55"/>
      <c r="C3" s="55"/>
      <c r="D3" s="55"/>
      <c r="E3" s="55"/>
    </row>
    <row r="4" spans="1:5" x14ac:dyDescent="0.25">
      <c r="A4" s="55" t="s">
        <v>3</v>
      </c>
      <c r="B4" s="55"/>
      <c r="C4" s="55"/>
      <c r="D4" s="55"/>
      <c r="E4" s="55"/>
    </row>
    <row r="5" spans="1:5" ht="19.5" thickBot="1" x14ac:dyDescent="0.3">
      <c r="A5" s="2"/>
      <c r="B5" s="2"/>
      <c r="C5" s="3"/>
      <c r="D5" s="3"/>
      <c r="E5" s="3" t="s">
        <v>1</v>
      </c>
    </row>
    <row r="6" spans="1:5" x14ac:dyDescent="0.25">
      <c r="A6" s="57" t="s">
        <v>5</v>
      </c>
      <c r="B6" s="59" t="s">
        <v>2</v>
      </c>
      <c r="C6" s="63" t="s">
        <v>36</v>
      </c>
      <c r="D6" s="63" t="s">
        <v>37</v>
      </c>
      <c r="E6" s="61" t="s">
        <v>4</v>
      </c>
    </row>
    <row r="7" spans="1:5" ht="15" customHeight="1" x14ac:dyDescent="0.25">
      <c r="A7" s="58"/>
      <c r="B7" s="60"/>
      <c r="C7" s="64"/>
      <c r="D7" s="64"/>
      <c r="E7" s="62"/>
    </row>
    <row r="8" spans="1:5" ht="14.25" customHeight="1" x14ac:dyDescent="0.25">
      <c r="A8" s="58"/>
      <c r="B8" s="60"/>
      <c r="C8" s="64"/>
      <c r="D8" s="64"/>
      <c r="E8" s="62"/>
    </row>
    <row r="9" spans="1:5" ht="32.25" customHeight="1" x14ac:dyDescent="0.25">
      <c r="A9" s="58"/>
      <c r="B9" s="60"/>
      <c r="C9" s="64"/>
      <c r="D9" s="64"/>
      <c r="E9" s="62"/>
    </row>
    <row r="10" spans="1:5" ht="16.5" customHeight="1" x14ac:dyDescent="0.25">
      <c r="A10" s="4">
        <v>1</v>
      </c>
      <c r="B10" s="7">
        <v>2</v>
      </c>
      <c r="C10" s="7">
        <v>3</v>
      </c>
      <c r="D10" s="7">
        <v>4</v>
      </c>
      <c r="E10" s="5">
        <v>5</v>
      </c>
    </row>
    <row r="11" spans="1:5" ht="32.25" customHeight="1" x14ac:dyDescent="0.25">
      <c r="A11" s="31"/>
      <c r="B11" s="32" t="s">
        <v>90</v>
      </c>
      <c r="C11" s="34"/>
      <c r="D11" s="34"/>
      <c r="E11" s="33"/>
    </row>
    <row r="12" spans="1:5" ht="32.25" customHeight="1" x14ac:dyDescent="0.25">
      <c r="A12" s="31"/>
      <c r="B12" s="35" t="s">
        <v>91</v>
      </c>
      <c r="C12" s="34"/>
      <c r="D12" s="34"/>
      <c r="E12" s="33"/>
    </row>
    <row r="13" spans="1:5" s="2" customFormat="1" ht="37.5" customHeight="1" x14ac:dyDescent="0.25">
      <c r="A13" s="4">
        <v>1101</v>
      </c>
      <c r="B13" s="36" t="s">
        <v>92</v>
      </c>
      <c r="C13" s="23">
        <v>99749</v>
      </c>
      <c r="D13" s="23">
        <v>234</v>
      </c>
      <c r="E13" s="24">
        <f t="shared" ref="E13:E21" si="0">SUM(C13:D13)</f>
        <v>99983</v>
      </c>
    </row>
    <row r="14" spans="1:5" s="2" customFormat="1" ht="37.5" customHeight="1" x14ac:dyDescent="0.25">
      <c r="A14" s="4" t="s">
        <v>40</v>
      </c>
      <c r="B14" s="36" t="s">
        <v>41</v>
      </c>
      <c r="C14" s="23">
        <v>8483</v>
      </c>
      <c r="D14" s="23"/>
      <c r="E14" s="24">
        <f t="shared" si="0"/>
        <v>8483</v>
      </c>
    </row>
    <row r="15" spans="1:5" s="2" customFormat="1" ht="37.5" customHeight="1" x14ac:dyDescent="0.25">
      <c r="A15" s="4" t="s">
        <v>42</v>
      </c>
      <c r="B15" s="36" t="s">
        <v>43</v>
      </c>
      <c r="C15" s="23">
        <v>11658</v>
      </c>
      <c r="D15" s="23"/>
      <c r="E15" s="24">
        <f t="shared" si="0"/>
        <v>11658</v>
      </c>
    </row>
    <row r="16" spans="1:5" s="2" customFormat="1" ht="37.5" customHeight="1" x14ac:dyDescent="0.25">
      <c r="A16" s="4" t="s">
        <v>93</v>
      </c>
      <c r="B16" s="36" t="s">
        <v>94</v>
      </c>
      <c r="C16" s="23">
        <v>9122</v>
      </c>
      <c r="D16" s="23"/>
      <c r="E16" s="24">
        <f t="shared" si="0"/>
        <v>9122</v>
      </c>
    </row>
    <row r="17" spans="1:5" s="2" customFormat="1" ht="37.5" customHeight="1" x14ac:dyDescent="0.25">
      <c r="A17" s="4" t="s">
        <v>44</v>
      </c>
      <c r="B17" s="36" t="s">
        <v>45</v>
      </c>
      <c r="C17" s="23">
        <v>3484</v>
      </c>
      <c r="D17" s="23"/>
      <c r="E17" s="24">
        <f t="shared" si="0"/>
        <v>3484</v>
      </c>
    </row>
    <row r="18" spans="1:5" s="2" customFormat="1" ht="37.5" customHeight="1" x14ac:dyDescent="0.25">
      <c r="A18" s="4" t="s">
        <v>46</v>
      </c>
      <c r="B18" s="36" t="s">
        <v>47</v>
      </c>
      <c r="C18" s="23">
        <v>4423</v>
      </c>
      <c r="D18" s="23"/>
      <c r="E18" s="24">
        <f t="shared" si="0"/>
        <v>4423</v>
      </c>
    </row>
    <row r="19" spans="1:5" s="2" customFormat="1" ht="37.5" customHeight="1" x14ac:dyDescent="0.25">
      <c r="A19" s="4" t="s">
        <v>95</v>
      </c>
      <c r="B19" s="36" t="s">
        <v>96</v>
      </c>
      <c r="C19" s="23">
        <v>3358</v>
      </c>
      <c r="D19" s="23"/>
      <c r="E19" s="24">
        <f t="shared" si="0"/>
        <v>3358</v>
      </c>
    </row>
    <row r="20" spans="1:5" s="2" customFormat="1" ht="37.5" customHeight="1" x14ac:dyDescent="0.25">
      <c r="A20" s="4" t="s">
        <v>48</v>
      </c>
      <c r="B20" s="36" t="s">
        <v>49</v>
      </c>
      <c r="C20" s="23">
        <v>6277</v>
      </c>
      <c r="D20" s="23"/>
      <c r="E20" s="24">
        <f t="shared" si="0"/>
        <v>6277</v>
      </c>
    </row>
    <row r="21" spans="1:5" s="2" customFormat="1" ht="37.5" customHeight="1" x14ac:dyDescent="0.25">
      <c r="A21" s="4">
        <v>3101</v>
      </c>
      <c r="B21" s="36" t="s">
        <v>50</v>
      </c>
      <c r="C21" s="23">
        <v>10637</v>
      </c>
      <c r="D21" s="23"/>
      <c r="E21" s="24">
        <f t="shared" si="0"/>
        <v>10637</v>
      </c>
    </row>
    <row r="22" spans="1:5" s="2" customFormat="1" ht="37.5" customHeight="1" x14ac:dyDescent="0.25">
      <c r="A22" s="37"/>
      <c r="B22" s="35" t="s">
        <v>97</v>
      </c>
      <c r="C22" s="38">
        <f>SUM(C13:C21)</f>
        <v>157191</v>
      </c>
      <c r="D22" s="38">
        <f t="shared" ref="D22:E22" si="1">SUM(D13:D21)</f>
        <v>234</v>
      </c>
      <c r="E22" s="39">
        <f t="shared" si="1"/>
        <v>157425</v>
      </c>
    </row>
    <row r="23" spans="1:5" ht="32.25" customHeight="1" x14ac:dyDescent="0.25">
      <c r="A23" s="31"/>
      <c r="B23" s="17" t="s">
        <v>100</v>
      </c>
      <c r="C23" s="34"/>
      <c r="D23" s="34"/>
      <c r="E23" s="33"/>
    </row>
    <row r="24" spans="1:5" ht="32.25" customHeight="1" x14ac:dyDescent="0.25">
      <c r="A24" s="4">
        <v>5101</v>
      </c>
      <c r="B24" s="36" t="s">
        <v>98</v>
      </c>
      <c r="C24" s="23">
        <v>21177</v>
      </c>
      <c r="D24" s="23"/>
      <c r="E24" s="24">
        <f t="shared" ref="E24:E25" si="2">SUM(C24:D24)</f>
        <v>21177</v>
      </c>
    </row>
    <row r="25" spans="1:5" s="2" customFormat="1" ht="37.5" customHeight="1" x14ac:dyDescent="0.25">
      <c r="A25" s="4">
        <v>5141</v>
      </c>
      <c r="B25" s="36" t="s">
        <v>101</v>
      </c>
      <c r="C25" s="23">
        <v>32570</v>
      </c>
      <c r="D25" s="23"/>
      <c r="E25" s="24">
        <f t="shared" si="2"/>
        <v>32570</v>
      </c>
    </row>
    <row r="26" spans="1:5" s="2" customFormat="1" ht="37.5" customHeight="1" x14ac:dyDescent="0.25">
      <c r="A26" s="37">
        <v>5100</v>
      </c>
      <c r="B26" s="17" t="s">
        <v>99</v>
      </c>
      <c r="C26" s="38">
        <f>SUM(C24:C25)</f>
        <v>53747</v>
      </c>
      <c r="D26" s="38">
        <f>SUM(D24:D25)</f>
        <v>0</v>
      </c>
      <c r="E26" s="39">
        <f>SUM(E24:E25)</f>
        <v>53747</v>
      </c>
    </row>
    <row r="27" spans="1:5" ht="37.5" x14ac:dyDescent="0.25">
      <c r="A27" s="4"/>
      <c r="B27" s="17" t="s">
        <v>77</v>
      </c>
      <c r="C27" s="7"/>
      <c r="D27" s="7"/>
      <c r="E27" s="5"/>
    </row>
    <row r="28" spans="1:5" ht="37.5" customHeight="1" x14ac:dyDescent="0.25">
      <c r="A28" s="8">
        <v>5207</v>
      </c>
      <c r="B28" s="9" t="s">
        <v>102</v>
      </c>
      <c r="C28" s="11">
        <v>704</v>
      </c>
      <c r="D28" s="11"/>
      <c r="E28" s="10">
        <f>SUM(C28:D28)</f>
        <v>704</v>
      </c>
    </row>
    <row r="29" spans="1:5" ht="37.5" customHeight="1" x14ac:dyDescent="0.25">
      <c r="A29" s="8">
        <v>5606</v>
      </c>
      <c r="B29" s="9" t="s">
        <v>103</v>
      </c>
      <c r="C29" s="11">
        <v>46051</v>
      </c>
      <c r="D29" s="11"/>
      <c r="E29" s="10">
        <f t="shared" ref="E29:E34" si="3">SUM(C29:D29)</f>
        <v>46051</v>
      </c>
    </row>
    <row r="30" spans="1:5" ht="37.5" customHeight="1" x14ac:dyDescent="0.25">
      <c r="A30" s="8">
        <v>5707</v>
      </c>
      <c r="B30" s="9" t="s">
        <v>104</v>
      </c>
      <c r="C30" s="11">
        <v>3150</v>
      </c>
      <c r="D30" s="11"/>
      <c r="E30" s="10">
        <f t="shared" si="3"/>
        <v>3150</v>
      </c>
    </row>
    <row r="31" spans="1:5" ht="37.5" customHeight="1" x14ac:dyDescent="0.25">
      <c r="A31" s="8">
        <v>6105</v>
      </c>
      <c r="B31" s="9" t="s">
        <v>105</v>
      </c>
      <c r="C31" s="11">
        <v>120</v>
      </c>
      <c r="D31" s="11"/>
      <c r="E31" s="10">
        <f t="shared" si="3"/>
        <v>120</v>
      </c>
    </row>
    <row r="32" spans="1:5" ht="37.5" customHeight="1" x14ac:dyDescent="0.25">
      <c r="A32" s="8">
        <v>6107</v>
      </c>
      <c r="B32" s="9" t="s">
        <v>106</v>
      </c>
      <c r="C32" s="11"/>
      <c r="D32" s="11">
        <v>368</v>
      </c>
      <c r="E32" s="10">
        <f t="shared" si="3"/>
        <v>368</v>
      </c>
    </row>
    <row r="33" spans="1:5" ht="37.5" customHeight="1" x14ac:dyDescent="0.25">
      <c r="A33" s="8">
        <v>6201</v>
      </c>
      <c r="B33" s="9" t="s">
        <v>116</v>
      </c>
      <c r="C33" s="11">
        <v>29863</v>
      </c>
      <c r="D33" s="11"/>
      <c r="E33" s="10">
        <f t="shared" si="3"/>
        <v>29863</v>
      </c>
    </row>
    <row r="34" spans="1:5" ht="37.5" customHeight="1" x14ac:dyDescent="0.25">
      <c r="A34" s="8">
        <v>6303</v>
      </c>
      <c r="B34" s="9" t="s">
        <v>107</v>
      </c>
      <c r="C34" s="11"/>
      <c r="D34" s="11">
        <v>3782</v>
      </c>
      <c r="E34" s="10">
        <f t="shared" si="3"/>
        <v>3782</v>
      </c>
    </row>
    <row r="35" spans="1:5" ht="37.5" customHeight="1" x14ac:dyDescent="0.25">
      <c r="A35" s="8">
        <v>6404</v>
      </c>
      <c r="B35" s="9" t="s">
        <v>108</v>
      </c>
      <c r="C35" s="11"/>
      <c r="D35" s="11">
        <v>1537</v>
      </c>
      <c r="E35" s="10">
        <f t="shared" ref="E35:E37" si="4">SUM(C35:D35)</f>
        <v>1537</v>
      </c>
    </row>
    <row r="36" spans="1:5" ht="37.5" customHeight="1" x14ac:dyDescent="0.25">
      <c r="A36" s="8">
        <v>6501</v>
      </c>
      <c r="B36" s="9" t="s">
        <v>109</v>
      </c>
      <c r="C36" s="11"/>
      <c r="D36" s="11">
        <v>1500</v>
      </c>
      <c r="E36" s="10">
        <f t="shared" si="4"/>
        <v>1500</v>
      </c>
    </row>
    <row r="37" spans="1:5" ht="37.5" customHeight="1" x14ac:dyDescent="0.25">
      <c r="A37" s="8">
        <v>7201</v>
      </c>
      <c r="B37" s="9" t="s">
        <v>110</v>
      </c>
      <c r="C37" s="11">
        <v>300000</v>
      </c>
      <c r="D37" s="11">
        <f>689123</f>
        <v>689123</v>
      </c>
      <c r="E37" s="10">
        <f t="shared" si="4"/>
        <v>989123</v>
      </c>
    </row>
    <row r="38" spans="1:5" ht="37.5" customHeight="1" x14ac:dyDescent="0.25">
      <c r="A38" s="8">
        <v>7203</v>
      </c>
      <c r="B38" s="9" t="s">
        <v>111</v>
      </c>
      <c r="C38" s="11">
        <v>100000</v>
      </c>
      <c r="D38" s="11">
        <v>150000</v>
      </c>
      <c r="E38" s="10">
        <f t="shared" ref="E38" si="5">SUM(C38:D38)</f>
        <v>250000</v>
      </c>
    </row>
    <row r="39" spans="1:5" ht="37.5" customHeight="1" x14ac:dyDescent="0.25">
      <c r="A39" s="8">
        <v>9128</v>
      </c>
      <c r="B39" s="9" t="s">
        <v>75</v>
      </c>
      <c r="C39" s="11">
        <v>2915</v>
      </c>
      <c r="D39" s="11">
        <v>6645</v>
      </c>
      <c r="E39" s="10">
        <f t="shared" ref="E39:E41" si="6">SUM(C39:D39)</f>
        <v>9560</v>
      </c>
    </row>
    <row r="40" spans="1:5" ht="37.5" customHeight="1" x14ac:dyDescent="0.25">
      <c r="A40" s="8">
        <v>9329</v>
      </c>
      <c r="B40" s="9" t="s">
        <v>76</v>
      </c>
      <c r="C40" s="11">
        <v>800</v>
      </c>
      <c r="D40" s="11"/>
      <c r="E40" s="10">
        <f t="shared" si="6"/>
        <v>800</v>
      </c>
    </row>
    <row r="41" spans="1:5" ht="37.5" customHeight="1" thickBot="1" x14ac:dyDescent="0.3">
      <c r="A41" s="25">
        <v>9131</v>
      </c>
      <c r="B41" s="26" t="s">
        <v>115</v>
      </c>
      <c r="C41" s="27">
        <v>13757</v>
      </c>
      <c r="D41" s="27"/>
      <c r="E41" s="28">
        <f t="shared" si="6"/>
        <v>13757</v>
      </c>
    </row>
    <row r="42" spans="1:5" s="6" customFormat="1" ht="37.5" customHeight="1" thickBot="1" x14ac:dyDescent="0.3">
      <c r="A42" s="29"/>
      <c r="B42" s="30" t="s">
        <v>74</v>
      </c>
      <c r="C42" s="12">
        <f>SUM(C28:C41)</f>
        <v>497360</v>
      </c>
      <c r="D42" s="12">
        <f t="shared" ref="D42:E42" si="7">SUM(D28:D41)</f>
        <v>852955</v>
      </c>
      <c r="E42" s="13">
        <f t="shared" si="7"/>
        <v>1350315</v>
      </c>
    </row>
    <row r="43" spans="1:5" s="41" customFormat="1" ht="36.75" customHeight="1" thickBot="1" x14ac:dyDescent="0.3">
      <c r="A43" s="51" t="s">
        <v>113</v>
      </c>
      <c r="B43" s="52"/>
      <c r="C43" s="12">
        <f>C22+C26+C42</f>
        <v>708298</v>
      </c>
      <c r="D43" s="12">
        <f t="shared" ref="D43:E43" si="8">D22+D26+D42</f>
        <v>853189</v>
      </c>
      <c r="E43" s="13">
        <f t="shared" si="8"/>
        <v>1561487</v>
      </c>
    </row>
    <row r="44" spans="1:5" s="6" customFormat="1" ht="36.75" customHeight="1" x14ac:dyDescent="0.25">
      <c r="A44" s="14"/>
      <c r="B44" s="40" t="s">
        <v>112</v>
      </c>
      <c r="C44" s="15"/>
      <c r="D44" s="15"/>
      <c r="E44" s="16"/>
    </row>
    <row r="45" spans="1:5" s="6" customFormat="1" ht="36.75" customHeight="1" x14ac:dyDescent="0.25">
      <c r="A45" s="18"/>
      <c r="B45" s="19" t="s">
        <v>39</v>
      </c>
      <c r="C45" s="20"/>
      <c r="D45" s="20"/>
      <c r="E45" s="21"/>
    </row>
    <row r="46" spans="1:5" ht="37.5" customHeight="1" x14ac:dyDescent="0.25">
      <c r="A46" s="8" t="s">
        <v>40</v>
      </c>
      <c r="B46" s="9" t="s">
        <v>41</v>
      </c>
      <c r="C46" s="11"/>
      <c r="D46" s="11">
        <v>1121</v>
      </c>
      <c r="E46" s="10">
        <f t="shared" ref="E46:E110" si="9">SUM(C46:D46)</f>
        <v>1121</v>
      </c>
    </row>
    <row r="47" spans="1:5" ht="37.5" customHeight="1" x14ac:dyDescent="0.25">
      <c r="A47" s="42" t="s">
        <v>42</v>
      </c>
      <c r="B47" s="43" t="s">
        <v>43</v>
      </c>
      <c r="C47" s="44"/>
      <c r="D47" s="44">
        <v>25117</v>
      </c>
      <c r="E47" s="45">
        <f t="shared" si="9"/>
        <v>25117</v>
      </c>
    </row>
    <row r="48" spans="1:5" ht="37.5" customHeight="1" x14ac:dyDescent="0.25">
      <c r="A48" s="8" t="s">
        <v>44</v>
      </c>
      <c r="B48" s="9" t="s">
        <v>45</v>
      </c>
      <c r="C48" s="11"/>
      <c r="D48" s="11">
        <v>1000</v>
      </c>
      <c r="E48" s="10">
        <f t="shared" si="9"/>
        <v>1000</v>
      </c>
    </row>
    <row r="49" spans="1:5" ht="37.5" customHeight="1" x14ac:dyDescent="0.25">
      <c r="A49" s="8" t="s">
        <v>46</v>
      </c>
      <c r="B49" s="9" t="s">
        <v>47</v>
      </c>
      <c r="C49" s="11"/>
      <c r="D49" s="11">
        <v>842</v>
      </c>
      <c r="E49" s="10">
        <f t="shared" si="9"/>
        <v>842</v>
      </c>
    </row>
    <row r="50" spans="1:5" ht="37.5" customHeight="1" x14ac:dyDescent="0.25">
      <c r="A50" s="8" t="s">
        <v>48</v>
      </c>
      <c r="B50" s="9" t="s">
        <v>49</v>
      </c>
      <c r="C50" s="11"/>
      <c r="D50" s="11">
        <v>743</v>
      </c>
      <c r="E50" s="10">
        <f t="shared" si="9"/>
        <v>743</v>
      </c>
    </row>
    <row r="51" spans="1:5" ht="37.5" customHeight="1" x14ac:dyDescent="0.25">
      <c r="A51" s="8">
        <v>3101</v>
      </c>
      <c r="B51" s="9" t="s">
        <v>50</v>
      </c>
      <c r="C51" s="11"/>
      <c r="D51" s="11">
        <v>18415</v>
      </c>
      <c r="E51" s="10">
        <f t="shared" si="9"/>
        <v>18415</v>
      </c>
    </row>
    <row r="52" spans="1:5" ht="37.5" customHeight="1" x14ac:dyDescent="0.25">
      <c r="A52" s="8">
        <v>5101</v>
      </c>
      <c r="B52" s="9" t="s">
        <v>78</v>
      </c>
      <c r="C52" s="11"/>
      <c r="D52" s="11">
        <v>826</v>
      </c>
      <c r="E52" s="10">
        <f t="shared" si="9"/>
        <v>826</v>
      </c>
    </row>
    <row r="53" spans="1:5" ht="37.5" customHeight="1" x14ac:dyDescent="0.25">
      <c r="A53" s="8">
        <v>5201</v>
      </c>
      <c r="B53" s="9" t="s">
        <v>7</v>
      </c>
      <c r="C53" s="11">
        <v>15969</v>
      </c>
      <c r="D53" s="11"/>
      <c r="E53" s="10">
        <f t="shared" si="9"/>
        <v>15969</v>
      </c>
    </row>
    <row r="54" spans="1:5" ht="37.5" customHeight="1" x14ac:dyDescent="0.25">
      <c r="A54" s="8">
        <v>5201</v>
      </c>
      <c r="B54" s="9" t="s">
        <v>8</v>
      </c>
      <c r="C54" s="11">
        <v>188</v>
      </c>
      <c r="D54" s="11"/>
      <c r="E54" s="10">
        <f t="shared" si="9"/>
        <v>188</v>
      </c>
    </row>
    <row r="55" spans="1:5" ht="37.5" customHeight="1" x14ac:dyDescent="0.25">
      <c r="A55" s="8">
        <v>5202</v>
      </c>
      <c r="B55" s="9" t="s">
        <v>63</v>
      </c>
      <c r="C55" s="11">
        <v>5489</v>
      </c>
      <c r="D55" s="11"/>
      <c r="E55" s="10">
        <f t="shared" si="9"/>
        <v>5489</v>
      </c>
    </row>
    <row r="56" spans="1:5" ht="37.5" customHeight="1" x14ac:dyDescent="0.25">
      <c r="A56" s="8">
        <v>5203</v>
      </c>
      <c r="B56" s="9" t="s">
        <v>9</v>
      </c>
      <c r="C56" s="11">
        <v>11159</v>
      </c>
      <c r="D56" s="11"/>
      <c r="E56" s="10">
        <f t="shared" si="9"/>
        <v>11159</v>
      </c>
    </row>
    <row r="57" spans="1:5" ht="37.5" customHeight="1" x14ac:dyDescent="0.25">
      <c r="A57" s="8">
        <v>5203</v>
      </c>
      <c r="B57" s="9" t="s">
        <v>10</v>
      </c>
      <c r="C57" s="11">
        <v>118</v>
      </c>
      <c r="D57" s="11"/>
      <c r="E57" s="10">
        <f t="shared" si="9"/>
        <v>118</v>
      </c>
    </row>
    <row r="58" spans="1:5" ht="37.5" customHeight="1" x14ac:dyDescent="0.25">
      <c r="A58" s="8">
        <v>5203</v>
      </c>
      <c r="B58" s="9" t="s">
        <v>11</v>
      </c>
      <c r="C58" s="11">
        <v>1537</v>
      </c>
      <c r="D58" s="11"/>
      <c r="E58" s="10">
        <f t="shared" si="9"/>
        <v>1537</v>
      </c>
    </row>
    <row r="59" spans="1:5" ht="37.5" customHeight="1" x14ac:dyDescent="0.25">
      <c r="A59" s="8">
        <v>5203</v>
      </c>
      <c r="B59" s="9" t="s">
        <v>64</v>
      </c>
      <c r="C59" s="11">
        <v>318</v>
      </c>
      <c r="D59" s="11"/>
      <c r="E59" s="10">
        <f t="shared" si="9"/>
        <v>318</v>
      </c>
    </row>
    <row r="60" spans="1:5" ht="37.5" customHeight="1" x14ac:dyDescent="0.25">
      <c r="A60" s="8">
        <v>5203</v>
      </c>
      <c r="B60" s="9" t="s">
        <v>12</v>
      </c>
      <c r="C60" s="11">
        <v>768</v>
      </c>
      <c r="D60" s="11"/>
      <c r="E60" s="10">
        <f t="shared" si="9"/>
        <v>768</v>
      </c>
    </row>
    <row r="61" spans="1:5" ht="37.5" customHeight="1" x14ac:dyDescent="0.25">
      <c r="A61" s="8">
        <v>5203</v>
      </c>
      <c r="B61" s="9" t="s">
        <v>65</v>
      </c>
      <c r="C61" s="11">
        <v>25098</v>
      </c>
      <c r="D61" s="11"/>
      <c r="E61" s="10">
        <f t="shared" si="9"/>
        <v>25098</v>
      </c>
    </row>
    <row r="62" spans="1:5" ht="37.5" customHeight="1" x14ac:dyDescent="0.25">
      <c r="A62" s="8">
        <v>5204</v>
      </c>
      <c r="B62" s="9" t="s">
        <v>67</v>
      </c>
      <c r="C62" s="11">
        <v>1407</v>
      </c>
      <c r="D62" s="11"/>
      <c r="E62" s="10">
        <f t="shared" si="9"/>
        <v>1407</v>
      </c>
    </row>
    <row r="63" spans="1:5" ht="37.5" customHeight="1" x14ac:dyDescent="0.25">
      <c r="A63" s="8">
        <v>5204</v>
      </c>
      <c r="B63" s="9" t="s">
        <v>68</v>
      </c>
      <c r="C63" s="11">
        <v>285</v>
      </c>
      <c r="D63" s="11"/>
      <c r="E63" s="10">
        <f t="shared" si="9"/>
        <v>285</v>
      </c>
    </row>
    <row r="64" spans="1:5" ht="37.5" customHeight="1" x14ac:dyDescent="0.25">
      <c r="A64" s="8">
        <v>5204</v>
      </c>
      <c r="B64" s="9" t="s">
        <v>13</v>
      </c>
      <c r="C64" s="11">
        <v>1582</v>
      </c>
      <c r="D64" s="11"/>
      <c r="E64" s="10">
        <f t="shared" si="9"/>
        <v>1582</v>
      </c>
    </row>
    <row r="65" spans="1:5" ht="37.5" customHeight="1" x14ac:dyDescent="0.25">
      <c r="A65" s="8">
        <v>5204</v>
      </c>
      <c r="B65" s="9" t="s">
        <v>69</v>
      </c>
      <c r="C65" s="11">
        <v>1500</v>
      </c>
      <c r="D65" s="11"/>
      <c r="E65" s="10">
        <f t="shared" si="9"/>
        <v>1500</v>
      </c>
    </row>
    <row r="66" spans="1:5" ht="37.5" customHeight="1" x14ac:dyDescent="0.25">
      <c r="A66" s="8">
        <v>5204</v>
      </c>
      <c r="B66" s="9" t="s">
        <v>70</v>
      </c>
      <c r="C66" s="11">
        <v>650</v>
      </c>
      <c r="D66" s="11"/>
      <c r="E66" s="10">
        <f t="shared" si="9"/>
        <v>650</v>
      </c>
    </row>
    <row r="67" spans="1:5" ht="37.5" customHeight="1" x14ac:dyDescent="0.25">
      <c r="A67" s="8">
        <v>5207</v>
      </c>
      <c r="B67" s="9" t="s">
        <v>14</v>
      </c>
      <c r="C67" s="11">
        <v>10</v>
      </c>
      <c r="D67" s="11"/>
      <c r="E67" s="10">
        <f t="shared" si="9"/>
        <v>10</v>
      </c>
    </row>
    <row r="68" spans="1:5" ht="37.5" customHeight="1" x14ac:dyDescent="0.25">
      <c r="A68" s="8">
        <v>5207</v>
      </c>
      <c r="B68" s="9" t="s">
        <v>15</v>
      </c>
      <c r="C68" s="11">
        <v>8753</v>
      </c>
      <c r="D68" s="11"/>
      <c r="E68" s="10">
        <f t="shared" si="9"/>
        <v>8753</v>
      </c>
    </row>
    <row r="69" spans="1:5" ht="37.5" customHeight="1" x14ac:dyDescent="0.25">
      <c r="A69" s="8">
        <v>5208</v>
      </c>
      <c r="B69" s="9" t="s">
        <v>16</v>
      </c>
      <c r="C69" s="11">
        <v>76</v>
      </c>
      <c r="D69" s="11"/>
      <c r="E69" s="10">
        <f t="shared" si="9"/>
        <v>76</v>
      </c>
    </row>
    <row r="70" spans="1:5" ht="37.5" customHeight="1" x14ac:dyDescent="0.25">
      <c r="A70" s="8">
        <v>5208</v>
      </c>
      <c r="B70" s="9" t="s">
        <v>17</v>
      </c>
      <c r="C70" s="11">
        <v>10386</v>
      </c>
      <c r="D70" s="11"/>
      <c r="E70" s="10">
        <f t="shared" si="9"/>
        <v>10386</v>
      </c>
    </row>
    <row r="71" spans="1:5" ht="37.5" customHeight="1" x14ac:dyDescent="0.25">
      <c r="A71" s="8">
        <v>5208</v>
      </c>
      <c r="B71" s="9" t="s">
        <v>18</v>
      </c>
      <c r="C71" s="11">
        <v>3992</v>
      </c>
      <c r="D71" s="11"/>
      <c r="E71" s="10">
        <f t="shared" si="9"/>
        <v>3992</v>
      </c>
    </row>
    <row r="72" spans="1:5" ht="37.5" customHeight="1" x14ac:dyDescent="0.25">
      <c r="A72" s="8">
        <v>5210</v>
      </c>
      <c r="B72" s="9" t="s">
        <v>86</v>
      </c>
      <c r="C72" s="11">
        <v>56124</v>
      </c>
      <c r="D72" s="11"/>
      <c r="E72" s="10">
        <f t="shared" ref="E72" si="10">SUM(C72:D72)</f>
        <v>56124</v>
      </c>
    </row>
    <row r="73" spans="1:5" ht="37.5" customHeight="1" x14ac:dyDescent="0.25">
      <c r="A73" s="8">
        <v>5301</v>
      </c>
      <c r="B73" s="9" t="s">
        <v>20</v>
      </c>
      <c r="C73" s="11">
        <v>39650</v>
      </c>
      <c r="D73" s="11"/>
      <c r="E73" s="10">
        <f t="shared" si="9"/>
        <v>39650</v>
      </c>
    </row>
    <row r="74" spans="1:5" ht="37.5" customHeight="1" x14ac:dyDescent="0.25">
      <c r="A74" s="8">
        <v>5301</v>
      </c>
      <c r="B74" s="9" t="s">
        <v>21</v>
      </c>
      <c r="C74" s="11">
        <v>7439</v>
      </c>
      <c r="D74" s="11"/>
      <c r="E74" s="10">
        <f t="shared" si="9"/>
        <v>7439</v>
      </c>
    </row>
    <row r="75" spans="1:5" ht="37.5" customHeight="1" x14ac:dyDescent="0.25">
      <c r="A75" s="8">
        <v>5301</v>
      </c>
      <c r="B75" s="9" t="s">
        <v>22</v>
      </c>
      <c r="C75" s="11">
        <v>14268</v>
      </c>
      <c r="D75" s="11"/>
      <c r="E75" s="10">
        <f t="shared" si="9"/>
        <v>14268</v>
      </c>
    </row>
    <row r="76" spans="1:5" ht="37.5" customHeight="1" x14ac:dyDescent="0.25">
      <c r="A76" s="8">
        <v>5303</v>
      </c>
      <c r="B76" s="9" t="s">
        <v>23</v>
      </c>
      <c r="C76" s="11">
        <v>2590</v>
      </c>
      <c r="D76" s="11"/>
      <c r="E76" s="10">
        <f t="shared" si="9"/>
        <v>2590</v>
      </c>
    </row>
    <row r="77" spans="1:5" ht="37.5" customHeight="1" x14ac:dyDescent="0.25">
      <c r="A77" s="8">
        <v>5303</v>
      </c>
      <c r="B77" s="9" t="s">
        <v>34</v>
      </c>
      <c r="C77" s="11">
        <v>4753</v>
      </c>
      <c r="D77" s="11"/>
      <c r="E77" s="10">
        <f t="shared" si="9"/>
        <v>4753</v>
      </c>
    </row>
    <row r="78" spans="1:5" s="50" customFormat="1" ht="37.5" customHeight="1" thickBot="1" x14ac:dyDescent="0.3">
      <c r="A78" s="46">
        <v>5401</v>
      </c>
      <c r="B78" s="47" t="s">
        <v>83</v>
      </c>
      <c r="C78" s="48">
        <v>16525</v>
      </c>
      <c r="D78" s="48"/>
      <c r="E78" s="49">
        <f t="shared" si="9"/>
        <v>16525</v>
      </c>
    </row>
    <row r="79" spans="1:5" ht="37.5" customHeight="1" x14ac:dyDescent="0.25">
      <c r="A79" s="42">
        <v>5403</v>
      </c>
      <c r="B79" s="43" t="s">
        <v>24</v>
      </c>
      <c r="C79" s="44">
        <v>5239</v>
      </c>
      <c r="D79" s="44"/>
      <c r="E79" s="45">
        <f t="shared" si="9"/>
        <v>5239</v>
      </c>
    </row>
    <row r="80" spans="1:5" ht="37.5" customHeight="1" x14ac:dyDescent="0.25">
      <c r="A80" s="8">
        <v>5404</v>
      </c>
      <c r="B80" s="9" t="s">
        <v>84</v>
      </c>
      <c r="C80" s="11">
        <v>19495</v>
      </c>
      <c r="D80" s="11"/>
      <c r="E80" s="10">
        <f t="shared" si="9"/>
        <v>19495</v>
      </c>
    </row>
    <row r="81" spans="1:5" ht="37.5" customHeight="1" x14ac:dyDescent="0.25">
      <c r="A81" s="8">
        <v>5405</v>
      </c>
      <c r="B81" s="9" t="s">
        <v>25</v>
      </c>
      <c r="C81" s="11">
        <v>13187</v>
      </c>
      <c r="D81" s="11"/>
      <c r="E81" s="10">
        <f t="shared" si="9"/>
        <v>13187</v>
      </c>
    </row>
    <row r="82" spans="1:5" ht="37.5" customHeight="1" x14ac:dyDescent="0.25">
      <c r="A82" s="8">
        <v>5407</v>
      </c>
      <c r="B82" s="9" t="s">
        <v>66</v>
      </c>
      <c r="C82" s="11">
        <v>915</v>
      </c>
      <c r="D82" s="11"/>
      <c r="E82" s="10">
        <f t="shared" si="9"/>
        <v>915</v>
      </c>
    </row>
    <row r="83" spans="1:5" ht="37.5" customHeight="1" x14ac:dyDescent="0.25">
      <c r="A83" s="8">
        <v>5407</v>
      </c>
      <c r="B83" s="9" t="s">
        <v>14</v>
      </c>
      <c r="C83" s="11">
        <v>401</v>
      </c>
      <c r="D83" s="11"/>
      <c r="E83" s="10">
        <f t="shared" si="9"/>
        <v>401</v>
      </c>
    </row>
    <row r="84" spans="1:5" ht="37.5" customHeight="1" x14ac:dyDescent="0.25">
      <c r="A84" s="8">
        <v>5407</v>
      </c>
      <c r="B84" s="9" t="s">
        <v>19</v>
      </c>
      <c r="C84" s="11">
        <v>23183</v>
      </c>
      <c r="D84" s="11"/>
      <c r="E84" s="10">
        <f t="shared" si="9"/>
        <v>23183</v>
      </c>
    </row>
    <row r="85" spans="1:5" ht="37.5" customHeight="1" x14ac:dyDescent="0.25">
      <c r="A85" s="8">
        <v>5703</v>
      </c>
      <c r="B85" s="9" t="s">
        <v>72</v>
      </c>
      <c r="C85" s="11">
        <v>3460</v>
      </c>
      <c r="D85" s="11"/>
      <c r="E85" s="10">
        <f t="shared" si="9"/>
        <v>3460</v>
      </c>
    </row>
    <row r="86" spans="1:5" ht="37.5" customHeight="1" x14ac:dyDescent="0.25">
      <c r="A86" s="8">
        <v>6105</v>
      </c>
      <c r="B86" s="9" t="s">
        <v>26</v>
      </c>
      <c r="C86" s="11">
        <v>3870</v>
      </c>
      <c r="D86" s="11"/>
      <c r="E86" s="10">
        <f t="shared" si="9"/>
        <v>3870</v>
      </c>
    </row>
    <row r="87" spans="1:5" ht="37.5" customHeight="1" x14ac:dyDescent="0.25">
      <c r="A87" s="8">
        <v>6105</v>
      </c>
      <c r="B87" s="9" t="s">
        <v>73</v>
      </c>
      <c r="C87" s="11">
        <v>4000</v>
      </c>
      <c r="D87" s="11"/>
      <c r="E87" s="10">
        <f t="shared" si="9"/>
        <v>4000</v>
      </c>
    </row>
    <row r="88" spans="1:5" ht="37.5" customHeight="1" x14ac:dyDescent="0.25">
      <c r="A88" s="8">
        <v>6106</v>
      </c>
      <c r="B88" s="9" t="s">
        <v>27</v>
      </c>
      <c r="C88" s="11">
        <v>3000</v>
      </c>
      <c r="D88" s="11"/>
      <c r="E88" s="10">
        <f t="shared" si="9"/>
        <v>3000</v>
      </c>
    </row>
    <row r="89" spans="1:5" ht="37.5" customHeight="1" x14ac:dyDescent="0.25">
      <c r="A89" s="8">
        <v>6106</v>
      </c>
      <c r="B89" s="9" t="s">
        <v>28</v>
      </c>
      <c r="C89" s="11">
        <v>2500</v>
      </c>
      <c r="D89" s="11"/>
      <c r="E89" s="10">
        <f t="shared" si="9"/>
        <v>2500</v>
      </c>
    </row>
    <row r="90" spans="1:5" ht="37.5" customHeight="1" x14ac:dyDescent="0.25">
      <c r="A90" s="8">
        <v>6110</v>
      </c>
      <c r="B90" s="9" t="s">
        <v>29</v>
      </c>
      <c r="C90" s="11"/>
      <c r="D90" s="11">
        <v>714</v>
      </c>
      <c r="E90" s="10">
        <f t="shared" si="9"/>
        <v>714</v>
      </c>
    </row>
    <row r="91" spans="1:5" ht="37.5" customHeight="1" x14ac:dyDescent="0.25">
      <c r="A91" s="8">
        <v>6501</v>
      </c>
      <c r="B91" s="9" t="s">
        <v>30</v>
      </c>
      <c r="C91" s="11"/>
      <c r="D91" s="11">
        <v>10815</v>
      </c>
      <c r="E91" s="10">
        <f t="shared" si="9"/>
        <v>10815</v>
      </c>
    </row>
    <row r="92" spans="1:5" ht="37.5" customHeight="1" x14ac:dyDescent="0.25">
      <c r="A92" s="8">
        <v>6501</v>
      </c>
      <c r="B92" s="9" t="s">
        <v>31</v>
      </c>
      <c r="C92" s="11"/>
      <c r="D92" s="11">
        <f>11117+19714</f>
        <v>30831</v>
      </c>
      <c r="E92" s="10">
        <f t="shared" si="9"/>
        <v>30831</v>
      </c>
    </row>
    <row r="93" spans="1:5" ht="37.5" customHeight="1" x14ac:dyDescent="0.25">
      <c r="A93" s="8">
        <v>6501</v>
      </c>
      <c r="B93" s="9" t="s">
        <v>32</v>
      </c>
      <c r="C93" s="11"/>
      <c r="D93" s="11">
        <f>6016+157862</f>
        <v>163878</v>
      </c>
      <c r="E93" s="10">
        <f t="shared" si="9"/>
        <v>163878</v>
      </c>
    </row>
    <row r="94" spans="1:5" ht="37.5" customHeight="1" x14ac:dyDescent="0.25">
      <c r="A94" s="8">
        <v>6501</v>
      </c>
      <c r="B94" s="9" t="s">
        <v>71</v>
      </c>
      <c r="C94" s="11"/>
      <c r="D94" s="11">
        <v>2472</v>
      </c>
      <c r="E94" s="10">
        <f t="shared" si="9"/>
        <v>2472</v>
      </c>
    </row>
    <row r="95" spans="1:5" ht="37.5" customHeight="1" x14ac:dyDescent="0.25">
      <c r="A95" s="8">
        <v>6303</v>
      </c>
      <c r="B95" s="9" t="s">
        <v>51</v>
      </c>
      <c r="C95" s="11"/>
      <c r="D95" s="11">
        <v>50000</v>
      </c>
      <c r="E95" s="10">
        <f t="shared" si="9"/>
        <v>50000</v>
      </c>
    </row>
    <row r="96" spans="1:5" ht="37.5" customHeight="1" x14ac:dyDescent="0.25">
      <c r="A96" s="8">
        <v>6303</v>
      </c>
      <c r="B96" s="9" t="s">
        <v>79</v>
      </c>
      <c r="C96" s="11"/>
      <c r="D96" s="11">
        <v>29591</v>
      </c>
      <c r="E96" s="10">
        <f t="shared" si="9"/>
        <v>29591</v>
      </c>
    </row>
    <row r="97" spans="1:5" ht="37.5" customHeight="1" x14ac:dyDescent="0.25">
      <c r="A97" s="8">
        <v>6303</v>
      </c>
      <c r="B97" s="9" t="s">
        <v>56</v>
      </c>
      <c r="C97" s="11"/>
      <c r="D97" s="11">
        <v>59983</v>
      </c>
      <c r="E97" s="10">
        <f t="shared" si="9"/>
        <v>59983</v>
      </c>
    </row>
    <row r="98" spans="1:5" ht="37.5" customHeight="1" x14ac:dyDescent="0.25">
      <c r="A98" s="8">
        <v>6303</v>
      </c>
      <c r="B98" s="9" t="s">
        <v>57</v>
      </c>
      <c r="C98" s="11"/>
      <c r="D98" s="11">
        <v>31395</v>
      </c>
      <c r="E98" s="10">
        <f t="shared" si="9"/>
        <v>31395</v>
      </c>
    </row>
    <row r="99" spans="1:5" ht="37.5" customHeight="1" x14ac:dyDescent="0.25">
      <c r="A99" s="8">
        <v>6303</v>
      </c>
      <c r="B99" s="9" t="s">
        <v>58</v>
      </c>
      <c r="C99" s="11"/>
      <c r="D99" s="11">
        <v>29566</v>
      </c>
      <c r="E99" s="10">
        <f t="shared" si="9"/>
        <v>29566</v>
      </c>
    </row>
    <row r="100" spans="1:5" ht="37.5" customHeight="1" x14ac:dyDescent="0.25">
      <c r="A100" s="8">
        <v>6303</v>
      </c>
      <c r="B100" s="9" t="s">
        <v>59</v>
      </c>
      <c r="C100" s="11"/>
      <c r="D100" s="11">
        <v>76745</v>
      </c>
      <c r="E100" s="10">
        <f t="shared" si="9"/>
        <v>76745</v>
      </c>
    </row>
    <row r="101" spans="1:5" ht="37.5" customHeight="1" x14ac:dyDescent="0.25">
      <c r="A101" s="8">
        <v>6303</v>
      </c>
      <c r="B101" s="9" t="s">
        <v>60</v>
      </c>
      <c r="C101" s="11"/>
      <c r="D101" s="11">
        <v>373882</v>
      </c>
      <c r="E101" s="10">
        <f t="shared" si="9"/>
        <v>373882</v>
      </c>
    </row>
    <row r="102" spans="1:5" ht="37.5" customHeight="1" x14ac:dyDescent="0.25">
      <c r="A102" s="8">
        <v>6303</v>
      </c>
      <c r="B102" s="9" t="s">
        <v>61</v>
      </c>
      <c r="C102" s="11"/>
      <c r="D102" s="11">
        <v>215854</v>
      </c>
      <c r="E102" s="10">
        <f t="shared" si="9"/>
        <v>215854</v>
      </c>
    </row>
    <row r="103" spans="1:5" ht="37.5" customHeight="1" x14ac:dyDescent="0.25">
      <c r="A103" s="8">
        <v>6303</v>
      </c>
      <c r="B103" s="9" t="s">
        <v>62</v>
      </c>
      <c r="C103" s="11"/>
      <c r="D103" s="11">
        <v>2286</v>
      </c>
      <c r="E103" s="10">
        <f t="shared" si="9"/>
        <v>2286</v>
      </c>
    </row>
    <row r="104" spans="1:5" ht="37.5" customHeight="1" x14ac:dyDescent="0.25">
      <c r="A104" s="8">
        <v>6303</v>
      </c>
      <c r="B104" s="9" t="s">
        <v>80</v>
      </c>
      <c r="C104" s="11"/>
      <c r="D104" s="11">
        <v>2246</v>
      </c>
      <c r="E104" s="10">
        <f t="shared" si="9"/>
        <v>2246</v>
      </c>
    </row>
    <row r="105" spans="1:5" ht="37.5" customHeight="1" x14ac:dyDescent="0.25">
      <c r="A105" s="8">
        <v>6303</v>
      </c>
      <c r="B105" s="9" t="s">
        <v>81</v>
      </c>
      <c r="C105" s="11"/>
      <c r="D105" s="11">
        <v>2788</v>
      </c>
      <c r="E105" s="10">
        <f t="shared" si="9"/>
        <v>2788</v>
      </c>
    </row>
    <row r="106" spans="1:5" ht="37.5" customHeight="1" x14ac:dyDescent="0.25">
      <c r="A106" s="8">
        <v>6303</v>
      </c>
      <c r="B106" s="9" t="s">
        <v>33</v>
      </c>
      <c r="C106" s="11"/>
      <c r="D106" s="11">
        <v>2486</v>
      </c>
      <c r="E106" s="10">
        <f t="shared" si="9"/>
        <v>2486</v>
      </c>
    </row>
    <row r="107" spans="1:5" ht="37.5" customHeight="1" x14ac:dyDescent="0.25">
      <c r="A107" s="8">
        <v>6404</v>
      </c>
      <c r="B107" s="9" t="s">
        <v>52</v>
      </c>
      <c r="C107" s="11"/>
      <c r="D107" s="11">
        <v>9284</v>
      </c>
      <c r="E107" s="10">
        <f t="shared" si="9"/>
        <v>9284</v>
      </c>
    </row>
    <row r="108" spans="1:5" ht="37.5" customHeight="1" x14ac:dyDescent="0.25">
      <c r="A108" s="8">
        <v>6404</v>
      </c>
      <c r="B108" s="9" t="s">
        <v>53</v>
      </c>
      <c r="C108" s="11"/>
      <c r="D108" s="11">
        <v>33782</v>
      </c>
      <c r="E108" s="10">
        <f t="shared" si="9"/>
        <v>33782</v>
      </c>
    </row>
    <row r="109" spans="1:5" ht="37.5" customHeight="1" x14ac:dyDescent="0.25">
      <c r="A109" s="8">
        <v>6404</v>
      </c>
      <c r="B109" s="9" t="s">
        <v>54</v>
      </c>
      <c r="C109" s="11"/>
      <c r="D109" s="11">
        <v>45563</v>
      </c>
      <c r="E109" s="10">
        <f t="shared" si="9"/>
        <v>45563</v>
      </c>
    </row>
    <row r="110" spans="1:5" ht="37.5" customHeight="1" x14ac:dyDescent="0.25">
      <c r="A110" s="8">
        <v>6404</v>
      </c>
      <c r="B110" s="9" t="s">
        <v>55</v>
      </c>
      <c r="C110" s="11"/>
      <c r="D110" s="11">
        <v>2750</v>
      </c>
      <c r="E110" s="10">
        <f t="shared" si="9"/>
        <v>2750</v>
      </c>
    </row>
    <row r="111" spans="1:5" ht="37.5" customHeight="1" x14ac:dyDescent="0.25">
      <c r="A111" s="8">
        <v>6404</v>
      </c>
      <c r="B111" s="9" t="s">
        <v>85</v>
      </c>
      <c r="C111" s="11"/>
      <c r="D111" s="11">
        <v>910</v>
      </c>
      <c r="E111" s="10">
        <f t="shared" ref="E111:E117" si="11">SUM(C111:D111)</f>
        <v>910</v>
      </c>
    </row>
    <row r="112" spans="1:5" ht="37.5" customHeight="1" x14ac:dyDescent="0.25">
      <c r="A112" s="8">
        <v>6404</v>
      </c>
      <c r="B112" s="9" t="s">
        <v>88</v>
      </c>
      <c r="C112" s="11"/>
      <c r="D112" s="11">
        <v>5618</v>
      </c>
      <c r="E112" s="10">
        <f t="shared" si="11"/>
        <v>5618</v>
      </c>
    </row>
    <row r="113" spans="1:5" s="50" customFormat="1" ht="37.5" customHeight="1" thickBot="1" x14ac:dyDescent="0.3">
      <c r="A113" s="46">
        <v>6404</v>
      </c>
      <c r="B113" s="47" t="s">
        <v>89</v>
      </c>
      <c r="C113" s="48"/>
      <c r="D113" s="48">
        <v>6000</v>
      </c>
      <c r="E113" s="49">
        <f t="shared" si="11"/>
        <v>6000</v>
      </c>
    </row>
    <row r="114" spans="1:5" ht="37.5" customHeight="1" x14ac:dyDescent="0.25">
      <c r="A114" s="42">
        <v>6802</v>
      </c>
      <c r="B114" s="43" t="s">
        <v>87</v>
      </c>
      <c r="C114" s="44">
        <v>26420</v>
      </c>
      <c r="D114" s="44">
        <v>200340</v>
      </c>
      <c r="E114" s="45">
        <f t="shared" ref="E114" si="12">SUM(C114:D114)</f>
        <v>226760</v>
      </c>
    </row>
    <row r="115" spans="1:5" s="6" customFormat="1" ht="36.75" customHeight="1" x14ac:dyDescent="0.25">
      <c r="A115" s="18"/>
      <c r="B115" s="19" t="s">
        <v>38</v>
      </c>
      <c r="C115" s="20"/>
      <c r="D115" s="20"/>
      <c r="E115" s="21"/>
    </row>
    <row r="116" spans="1:5" s="2" customFormat="1" ht="37.5" customHeight="1" x14ac:dyDescent="0.25">
      <c r="A116" s="22">
        <v>5503</v>
      </c>
      <c r="B116" s="9" t="s">
        <v>6</v>
      </c>
      <c r="C116" s="23">
        <v>1590515</v>
      </c>
      <c r="D116" s="23"/>
      <c r="E116" s="24">
        <f t="shared" si="11"/>
        <v>1590515</v>
      </c>
    </row>
    <row r="117" spans="1:5" ht="37.5" customHeight="1" thickBot="1" x14ac:dyDescent="0.3">
      <c r="A117" s="25"/>
      <c r="B117" s="26" t="s">
        <v>82</v>
      </c>
      <c r="C117" s="27">
        <f>3089238-1834098-10177-56124-26420</f>
        <v>1162419</v>
      </c>
      <c r="D117" s="27">
        <f>5602431-1255140-200340</f>
        <v>4146951</v>
      </c>
      <c r="E117" s="28">
        <f t="shared" si="11"/>
        <v>5309370</v>
      </c>
    </row>
    <row r="118" spans="1:5" s="6" customFormat="1" ht="36.75" customHeight="1" thickBot="1" x14ac:dyDescent="0.3">
      <c r="A118" s="53" t="s">
        <v>114</v>
      </c>
      <c r="B118" s="54"/>
      <c r="C118" s="12">
        <f>SUM(C44:C117)</f>
        <v>3089238</v>
      </c>
      <c r="D118" s="12">
        <f t="shared" ref="D118:E118" si="13">SUM(D44:D117)</f>
        <v>5584794</v>
      </c>
      <c r="E118" s="13">
        <f t="shared" si="13"/>
        <v>8674032</v>
      </c>
    </row>
  </sheetData>
  <mergeCells count="11">
    <mergeCell ref="A43:B43"/>
    <mergeCell ref="A118:B118"/>
    <mergeCell ref="A1:E1"/>
    <mergeCell ref="A2:E2"/>
    <mergeCell ref="A3:E3"/>
    <mergeCell ref="A4:E4"/>
    <mergeCell ref="A6:A9"/>
    <mergeCell ref="B6:B9"/>
    <mergeCell ref="E6:E9"/>
    <mergeCell ref="C6:C9"/>
    <mergeCell ref="D6:D9"/>
  </mergeCells>
  <printOptions horizontalCentered="1"/>
  <pageMargins left="0.23622047244094491" right="0.23622047244094491" top="0.78740157480314965" bottom="0.59055118110236227" header="0.15748031496062992" footer="0.19685039370078741"/>
  <pageSetup paperSize="9" scale="51" fitToHeight="5" orientation="portrait" horizontalDpi="300" verticalDpi="300" r:id="rId1"/>
  <headerFooter alignWithMargins="0">
    <oddHeader>&amp;R&amp;16  19. számú melléklet &amp;P. oldal</oddHeader>
    <oddFooter xml:space="preserve">&amp;R
</oddFooter>
  </headerFooter>
  <rowBreaks count="3" manualBreakCount="3">
    <brk id="43" max="4" man="1"/>
    <brk id="78" max="4" man="1"/>
    <brk id="113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finanszírozás</vt:lpstr>
      <vt:lpstr>finanszírozás!Nyomtatási_cím</vt:lpstr>
      <vt:lpstr>finanszírozás!Nyomtatási_terület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Rózsahegyi Szilárd</cp:lastModifiedBy>
  <cp:lastPrinted>2023-05-03T09:56:55Z</cp:lastPrinted>
  <dcterms:created xsi:type="dcterms:W3CDTF">2016-02-15T15:57:55Z</dcterms:created>
  <dcterms:modified xsi:type="dcterms:W3CDTF">2023-05-03T09:57:16Z</dcterms:modified>
</cp:coreProperties>
</file>